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mc:AlternateContent xmlns:mc="http://schemas.openxmlformats.org/markup-compatibility/2006">
    <mc:Choice Requires="x15">
      <x15ac:absPath xmlns:x15ac="http://schemas.microsoft.com/office/spreadsheetml/2010/11/ac" url="C:\Users\pedro\Desktop\Pedro\Børnehave vuggestue\"/>
    </mc:Choice>
  </mc:AlternateContent>
  <xr:revisionPtr revIDLastSave="0" documentId="8_{BBFA8272-9EC9-4DD4-AA22-CACFA736E5C4}" xr6:coauthVersionLast="47" xr6:coauthVersionMax="47" xr10:uidLastSave="{00000000-0000-0000-0000-000000000000}"/>
  <bookViews>
    <workbookView showSheetTabs="0" xWindow="28680" yWindow="-120" windowWidth="29040" windowHeight="15840" activeTab="4" xr2:uid="{00000000-000D-0000-FFFF-FFFF00000000}"/>
  </bookViews>
  <sheets>
    <sheet name="Forside" sheetId="10" r:id="rId1"/>
    <sheet name="1. Forudsætninger" sheetId="9" r:id="rId2"/>
    <sheet name="2. Børn_indtast" sheetId="7" r:id="rId3"/>
    <sheet name="3. Personale_indtast" sheetId="1" r:id="rId4"/>
    <sheet name="4. Resultat" sheetId="4" r:id="rId5"/>
    <sheet name="Børn_beregning" sheetId="6" r:id="rId6"/>
    <sheet name="Personale_beregn" sheetId="8" r:id="rId7"/>
    <sheet name="Teknikfane" sheetId="5" r:id="rId8"/>
  </sheets>
  <definedNames>
    <definedName name="andel_bhp" localSheetId="6">Personale_beregn!$D$12</definedName>
    <definedName name="andel_vugp" localSheetId="6">Personale_beregn!$D$11</definedName>
    <definedName name="B_start">'2. Børn_indtast'!$A$2</definedName>
    <definedName name="Beregn_b">Børn_beregning!$A$2</definedName>
    <definedName name="Beregn_p">Personale_beregn!$A$2</definedName>
    <definedName name="Enhed_list">Teknikfane!$E$6:$E$8</definedName>
    <definedName name="Forside">Forside!$C$2</definedName>
    <definedName name="Forside_start">'1. Forudsætninger'!$A$2</definedName>
    <definedName name="Inst_liste">Teknikfane!$C$6:$C$10</definedName>
    <definedName name="Inst_typ" localSheetId="2">Teknikfane!$G$6</definedName>
    <definedName name="Inst_typ">Teknikfane!$G$6</definedName>
    <definedName name="Ja_nej">Teknikfane!$E$43:$E$44</definedName>
    <definedName name="Kort_list">Teknikfane!$K$6:$K$7</definedName>
    <definedName name="Lang_list">Teknikfane!$M$6:$M$8</definedName>
    <definedName name="List_help">Teknikfane!$I$6</definedName>
    <definedName name="List_opryk">Teknikfane!$G$20:$G$21</definedName>
    <definedName name="Navn">'1. Forudsætninger'!$C$12</definedName>
    <definedName name="opryk_maaned">Teknikfane!$I$16</definedName>
    <definedName name="opryk_regel" localSheetId="2">Teknikfane!$K$16</definedName>
    <definedName name="opryk_regel">Teknikfane!$K$16</definedName>
    <definedName name="opryk_aar">Teknikfane!$H$16</definedName>
    <definedName name="P_start">'3. Personale_indtast'!$A$2</definedName>
    <definedName name="pas" localSheetId="6">Personale_beregn!$E$8</definedName>
    <definedName name="pas">'3. Personale_indtast'!#REF!</definedName>
    <definedName name="Res_start">'4. Resultat'!$B$2</definedName>
    <definedName name="slutdato">Teknikfane!$I$36</definedName>
    <definedName name="soc_norm">'3. Personale_indtast'!$E$23</definedName>
    <definedName name="start_foeddag">Teknikfane!$K$36</definedName>
    <definedName name="startdato">Teknikfane!$G$36</definedName>
    <definedName name="Stilling">Teknikfane!$C$43:$C$48</definedName>
    <definedName name="stoet_pers">'3. Personale_indtast'!$E$22</definedName>
    <definedName name="sum_02bh_b">'2. Børn_indtast'!$J$553</definedName>
    <definedName name="sum_bh_b">'2. Børn_indtast'!$K$553</definedName>
    <definedName name="sum_bh_p" localSheetId="6">Personale_beregn!$M$441</definedName>
    <definedName name="sum_bh_p">'3. Personale_indtast'!$I$452</definedName>
    <definedName name="sum_vug_b">'2. Børn_indtast'!$I$553</definedName>
    <definedName name="sum_vug_p" localSheetId="6">Personale_beregn!$L$441</definedName>
    <definedName name="sum_vug_p">'3. Personale_indtast'!$H$452</definedName>
    <definedName name="år">Teknikfane!$C$36</definedName>
    <definedName name="år_dage">Teknikfane!$E$36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6" l="1"/>
  <c r="G19" i="6" l="1"/>
  <c r="C20" i="6" l="1"/>
  <c r="E20" i="6"/>
  <c r="F20" i="6"/>
  <c r="G20" i="6"/>
  <c r="H20" i="6"/>
  <c r="K20" i="6" s="1"/>
  <c r="C21" i="6"/>
  <c r="E21" i="6"/>
  <c r="J21" i="6" s="1"/>
  <c r="F21" i="6"/>
  <c r="G21" i="6"/>
  <c r="H21" i="6"/>
  <c r="K21" i="6" s="1"/>
  <c r="C22" i="6"/>
  <c r="E22" i="6"/>
  <c r="J22" i="6" s="1"/>
  <c r="F22" i="6"/>
  <c r="G22" i="6"/>
  <c r="H22" i="6"/>
  <c r="K22" i="6" s="1"/>
  <c r="C23" i="6"/>
  <c r="E23" i="6"/>
  <c r="J23" i="6" s="1"/>
  <c r="F23" i="6"/>
  <c r="G23" i="6"/>
  <c r="H23" i="6"/>
  <c r="K23" i="6" s="1"/>
  <c r="C24" i="6"/>
  <c r="E24" i="6"/>
  <c r="F24" i="6"/>
  <c r="G24" i="6"/>
  <c r="H24" i="6"/>
  <c r="K24" i="6" s="1"/>
  <c r="C25" i="6"/>
  <c r="E25" i="6"/>
  <c r="F25" i="6"/>
  <c r="G25" i="6"/>
  <c r="H25" i="6"/>
  <c r="K25" i="6" s="1"/>
  <c r="C26" i="6"/>
  <c r="E26" i="6"/>
  <c r="F26" i="6"/>
  <c r="G26" i="6"/>
  <c r="H26" i="6"/>
  <c r="K26" i="6" s="1"/>
  <c r="C27" i="6"/>
  <c r="E27" i="6"/>
  <c r="J27" i="6" s="1"/>
  <c r="F27" i="6"/>
  <c r="G27" i="6"/>
  <c r="H27" i="6"/>
  <c r="K27" i="6" s="1"/>
  <c r="C28" i="6"/>
  <c r="E28" i="6"/>
  <c r="F28" i="6"/>
  <c r="G28" i="6"/>
  <c r="H28" i="6"/>
  <c r="K28" i="6" s="1"/>
  <c r="C29" i="6"/>
  <c r="E29" i="6"/>
  <c r="F29" i="6"/>
  <c r="G29" i="6"/>
  <c r="H29" i="6"/>
  <c r="K29" i="6" s="1"/>
  <c r="C30" i="6"/>
  <c r="E30" i="6"/>
  <c r="F30" i="6"/>
  <c r="G30" i="6"/>
  <c r="H30" i="6"/>
  <c r="K30" i="6" s="1"/>
  <c r="C31" i="6"/>
  <c r="E31" i="6"/>
  <c r="F31" i="6"/>
  <c r="G31" i="6"/>
  <c r="H31" i="6"/>
  <c r="K31" i="6" s="1"/>
  <c r="C32" i="6"/>
  <c r="E32" i="6"/>
  <c r="F32" i="6"/>
  <c r="G32" i="6"/>
  <c r="H32" i="6"/>
  <c r="K32" i="6" s="1"/>
  <c r="C33" i="6"/>
  <c r="E33" i="6"/>
  <c r="F33" i="6"/>
  <c r="G33" i="6"/>
  <c r="H33" i="6"/>
  <c r="K33" i="6" s="1"/>
  <c r="J33" i="6"/>
  <c r="C34" i="6"/>
  <c r="E34" i="6"/>
  <c r="F34" i="6"/>
  <c r="G34" i="6"/>
  <c r="H34" i="6"/>
  <c r="K34" i="6" s="1"/>
  <c r="C35" i="6"/>
  <c r="E35" i="6"/>
  <c r="F35" i="6"/>
  <c r="G35" i="6"/>
  <c r="H35" i="6"/>
  <c r="K35" i="6" s="1"/>
  <c r="C36" i="6"/>
  <c r="E36" i="6"/>
  <c r="F36" i="6"/>
  <c r="G36" i="6"/>
  <c r="H36" i="6"/>
  <c r="K36" i="6" s="1"/>
  <c r="C37" i="6"/>
  <c r="E37" i="6"/>
  <c r="J37" i="6" s="1"/>
  <c r="F37" i="6"/>
  <c r="G37" i="6"/>
  <c r="H37" i="6"/>
  <c r="K37" i="6" s="1"/>
  <c r="C38" i="6"/>
  <c r="E38" i="6"/>
  <c r="J38" i="6" s="1"/>
  <c r="F38" i="6"/>
  <c r="G38" i="6"/>
  <c r="H38" i="6"/>
  <c r="K38" i="6" s="1"/>
  <c r="C39" i="6"/>
  <c r="E39" i="6"/>
  <c r="J39" i="6" s="1"/>
  <c r="F39" i="6"/>
  <c r="G39" i="6"/>
  <c r="H39" i="6"/>
  <c r="K39" i="6" s="1"/>
  <c r="C40" i="6"/>
  <c r="E40" i="6"/>
  <c r="F40" i="6"/>
  <c r="G40" i="6"/>
  <c r="H40" i="6"/>
  <c r="K40" i="6" s="1"/>
  <c r="C41" i="6"/>
  <c r="E41" i="6"/>
  <c r="J41" i="6" s="1"/>
  <c r="F41" i="6"/>
  <c r="G41" i="6"/>
  <c r="H41" i="6"/>
  <c r="K41" i="6" s="1"/>
  <c r="C42" i="6"/>
  <c r="E42" i="6"/>
  <c r="J42" i="6" s="1"/>
  <c r="F42" i="6"/>
  <c r="G42" i="6"/>
  <c r="H42" i="6"/>
  <c r="K42" i="6" s="1"/>
  <c r="C43" i="6"/>
  <c r="E43" i="6"/>
  <c r="F43" i="6"/>
  <c r="G43" i="6"/>
  <c r="H43" i="6"/>
  <c r="K43" i="6" s="1"/>
  <c r="C44" i="6"/>
  <c r="E44" i="6"/>
  <c r="F44" i="6"/>
  <c r="G44" i="6"/>
  <c r="H44" i="6"/>
  <c r="K44" i="6"/>
  <c r="C45" i="6"/>
  <c r="E45" i="6"/>
  <c r="J45" i="6" s="1"/>
  <c r="F45" i="6"/>
  <c r="G45" i="6"/>
  <c r="H45" i="6"/>
  <c r="K45" i="6" s="1"/>
  <c r="C46" i="6"/>
  <c r="E46" i="6"/>
  <c r="F46" i="6"/>
  <c r="G46" i="6"/>
  <c r="H46" i="6"/>
  <c r="K46" i="6" s="1"/>
  <c r="J46" i="6"/>
  <c r="C47" i="6"/>
  <c r="E47" i="6"/>
  <c r="J47" i="6" s="1"/>
  <c r="F47" i="6"/>
  <c r="G47" i="6"/>
  <c r="H47" i="6"/>
  <c r="K47" i="6" s="1"/>
  <c r="C48" i="6"/>
  <c r="E48" i="6"/>
  <c r="F48" i="6"/>
  <c r="G48" i="6"/>
  <c r="H48" i="6"/>
  <c r="K48" i="6" s="1"/>
  <c r="C49" i="6"/>
  <c r="E49" i="6"/>
  <c r="J49" i="6" s="1"/>
  <c r="F49" i="6"/>
  <c r="G49" i="6"/>
  <c r="H49" i="6"/>
  <c r="K49" i="6" s="1"/>
  <c r="C50" i="6"/>
  <c r="E50" i="6"/>
  <c r="F50" i="6"/>
  <c r="G50" i="6"/>
  <c r="H50" i="6"/>
  <c r="K50" i="6" s="1"/>
  <c r="C51" i="6"/>
  <c r="E51" i="6"/>
  <c r="J51" i="6" s="1"/>
  <c r="F51" i="6"/>
  <c r="G51" i="6"/>
  <c r="H51" i="6"/>
  <c r="K51" i="6" s="1"/>
  <c r="C52" i="6"/>
  <c r="E52" i="6"/>
  <c r="F52" i="6"/>
  <c r="G52" i="6"/>
  <c r="H52" i="6"/>
  <c r="K52" i="6" s="1"/>
  <c r="C53" i="6"/>
  <c r="E53" i="6"/>
  <c r="J53" i="6" s="1"/>
  <c r="F53" i="6"/>
  <c r="G53" i="6"/>
  <c r="H53" i="6"/>
  <c r="K53" i="6" s="1"/>
  <c r="C54" i="6"/>
  <c r="E54" i="6"/>
  <c r="I54" i="6" s="1"/>
  <c r="F54" i="6"/>
  <c r="G54" i="6"/>
  <c r="H54" i="6"/>
  <c r="K54" i="6" s="1"/>
  <c r="C55" i="6"/>
  <c r="E55" i="6"/>
  <c r="J55" i="6" s="1"/>
  <c r="F55" i="6"/>
  <c r="G55" i="6"/>
  <c r="H55" i="6"/>
  <c r="K55" i="6" s="1"/>
  <c r="C56" i="6"/>
  <c r="E56" i="6"/>
  <c r="I56" i="6" s="1"/>
  <c r="F56" i="6"/>
  <c r="G56" i="6"/>
  <c r="H56" i="6"/>
  <c r="K56" i="6" s="1"/>
  <c r="C57" i="6"/>
  <c r="E57" i="6"/>
  <c r="J57" i="6" s="1"/>
  <c r="F57" i="6"/>
  <c r="G57" i="6"/>
  <c r="H57" i="6"/>
  <c r="K57" i="6" s="1"/>
  <c r="C58" i="6"/>
  <c r="E58" i="6"/>
  <c r="J58" i="6" s="1"/>
  <c r="F58" i="6"/>
  <c r="G58" i="6"/>
  <c r="H58" i="6"/>
  <c r="K58" i="6" s="1"/>
  <c r="I58" i="6"/>
  <c r="C59" i="6"/>
  <c r="E59" i="6"/>
  <c r="J59" i="6" s="1"/>
  <c r="F59" i="6"/>
  <c r="G59" i="6"/>
  <c r="H59" i="6"/>
  <c r="K59" i="6" s="1"/>
  <c r="C60" i="6"/>
  <c r="E60" i="6"/>
  <c r="I60" i="6" s="1"/>
  <c r="F60" i="6"/>
  <c r="G60" i="6"/>
  <c r="H60" i="6"/>
  <c r="K60" i="6" s="1"/>
  <c r="C61" i="6"/>
  <c r="E61" i="6"/>
  <c r="J61" i="6" s="1"/>
  <c r="F61" i="6"/>
  <c r="G61" i="6"/>
  <c r="H61" i="6"/>
  <c r="K61" i="6" s="1"/>
  <c r="C62" i="6"/>
  <c r="E62" i="6"/>
  <c r="I62" i="6" s="1"/>
  <c r="F62" i="6"/>
  <c r="G62" i="6"/>
  <c r="H62" i="6"/>
  <c r="K62" i="6" s="1"/>
  <c r="C63" i="6"/>
  <c r="E63" i="6"/>
  <c r="F63" i="6"/>
  <c r="G63" i="6"/>
  <c r="H63" i="6"/>
  <c r="K63" i="6" s="1"/>
  <c r="C64" i="6"/>
  <c r="E64" i="6"/>
  <c r="I64" i="6" s="1"/>
  <c r="F64" i="6"/>
  <c r="G64" i="6"/>
  <c r="H64" i="6"/>
  <c r="K64" i="6" s="1"/>
  <c r="C65" i="6"/>
  <c r="E65" i="6"/>
  <c r="I65" i="6" s="1"/>
  <c r="F65" i="6"/>
  <c r="G65" i="6"/>
  <c r="H65" i="6"/>
  <c r="K65" i="6" s="1"/>
  <c r="C66" i="6"/>
  <c r="E66" i="6"/>
  <c r="I66" i="6" s="1"/>
  <c r="F66" i="6"/>
  <c r="G66" i="6"/>
  <c r="H66" i="6"/>
  <c r="K66" i="6" s="1"/>
  <c r="C67" i="6"/>
  <c r="E67" i="6"/>
  <c r="J67" i="6" s="1"/>
  <c r="F67" i="6"/>
  <c r="G67" i="6"/>
  <c r="H67" i="6"/>
  <c r="K67" i="6" s="1"/>
  <c r="C68" i="6"/>
  <c r="E68" i="6"/>
  <c r="I68" i="6" s="1"/>
  <c r="F68" i="6"/>
  <c r="G68" i="6"/>
  <c r="H68" i="6"/>
  <c r="K68" i="6" s="1"/>
  <c r="C69" i="6"/>
  <c r="E69" i="6"/>
  <c r="I69" i="6" s="1"/>
  <c r="F69" i="6"/>
  <c r="G69" i="6"/>
  <c r="H69" i="6"/>
  <c r="K69" i="6" s="1"/>
  <c r="C70" i="6"/>
  <c r="E70" i="6"/>
  <c r="I70" i="6" s="1"/>
  <c r="F70" i="6"/>
  <c r="G70" i="6"/>
  <c r="H70" i="6"/>
  <c r="K70" i="6" s="1"/>
  <c r="C71" i="6"/>
  <c r="E71" i="6"/>
  <c r="J71" i="6" s="1"/>
  <c r="F71" i="6"/>
  <c r="G71" i="6"/>
  <c r="H71" i="6"/>
  <c r="K71" i="6" s="1"/>
  <c r="C72" i="6"/>
  <c r="E72" i="6"/>
  <c r="I72" i="6" s="1"/>
  <c r="F72" i="6"/>
  <c r="G72" i="6"/>
  <c r="H72" i="6"/>
  <c r="K72" i="6" s="1"/>
  <c r="C73" i="6"/>
  <c r="E73" i="6"/>
  <c r="I73" i="6" s="1"/>
  <c r="F73" i="6"/>
  <c r="G73" i="6"/>
  <c r="H73" i="6"/>
  <c r="K73" i="6" s="1"/>
  <c r="J73" i="6"/>
  <c r="C74" i="6"/>
  <c r="E74" i="6"/>
  <c r="I74" i="6" s="1"/>
  <c r="F74" i="6"/>
  <c r="G74" i="6"/>
  <c r="H74" i="6"/>
  <c r="K74" i="6" s="1"/>
  <c r="C75" i="6"/>
  <c r="E75" i="6"/>
  <c r="F75" i="6"/>
  <c r="G75" i="6"/>
  <c r="H75" i="6"/>
  <c r="K75" i="6" s="1"/>
  <c r="C76" i="6"/>
  <c r="E76" i="6"/>
  <c r="I76" i="6" s="1"/>
  <c r="F76" i="6"/>
  <c r="G76" i="6"/>
  <c r="H76" i="6"/>
  <c r="K76" i="6" s="1"/>
  <c r="C77" i="6"/>
  <c r="E77" i="6"/>
  <c r="F77" i="6"/>
  <c r="G77" i="6"/>
  <c r="H77" i="6"/>
  <c r="K77" i="6" s="1"/>
  <c r="C78" i="6"/>
  <c r="E78" i="6"/>
  <c r="J78" i="6" s="1"/>
  <c r="F78" i="6"/>
  <c r="G78" i="6"/>
  <c r="H78" i="6"/>
  <c r="K78" i="6" s="1"/>
  <c r="I78" i="6"/>
  <c r="C79" i="6"/>
  <c r="E79" i="6"/>
  <c r="F79" i="6"/>
  <c r="G79" i="6"/>
  <c r="H79" i="6"/>
  <c r="K79" i="6" s="1"/>
  <c r="C80" i="6"/>
  <c r="E80" i="6"/>
  <c r="J80" i="6" s="1"/>
  <c r="F80" i="6"/>
  <c r="G80" i="6"/>
  <c r="H80" i="6"/>
  <c r="K80" i="6" s="1"/>
  <c r="I80" i="6"/>
  <c r="C81" i="6"/>
  <c r="E81" i="6"/>
  <c r="I81" i="6" s="1"/>
  <c r="F81" i="6"/>
  <c r="G81" i="6"/>
  <c r="H81" i="6"/>
  <c r="K81" i="6" s="1"/>
  <c r="C82" i="6"/>
  <c r="E82" i="6"/>
  <c r="I82" i="6" s="1"/>
  <c r="F82" i="6"/>
  <c r="G82" i="6"/>
  <c r="H82" i="6"/>
  <c r="K82" i="6" s="1"/>
  <c r="C83" i="6"/>
  <c r="E83" i="6"/>
  <c r="F83" i="6"/>
  <c r="G83" i="6"/>
  <c r="H83" i="6"/>
  <c r="K83" i="6" s="1"/>
  <c r="C84" i="6"/>
  <c r="E84" i="6"/>
  <c r="I84" i="6" s="1"/>
  <c r="F84" i="6"/>
  <c r="G84" i="6"/>
  <c r="H84" i="6"/>
  <c r="K84" i="6" s="1"/>
  <c r="L84" i="6"/>
  <c r="C85" i="6"/>
  <c r="E85" i="6"/>
  <c r="I85" i="6" s="1"/>
  <c r="F85" i="6"/>
  <c r="G85" i="6"/>
  <c r="H85" i="6"/>
  <c r="K85" i="6" s="1"/>
  <c r="C86" i="6"/>
  <c r="E86" i="6"/>
  <c r="I86" i="6" s="1"/>
  <c r="F86" i="6"/>
  <c r="G86" i="6"/>
  <c r="H86" i="6"/>
  <c r="K86" i="6" s="1"/>
  <c r="C87" i="6"/>
  <c r="E87" i="6"/>
  <c r="F87" i="6"/>
  <c r="G87" i="6"/>
  <c r="H87" i="6"/>
  <c r="K87" i="6" s="1"/>
  <c r="C88" i="6"/>
  <c r="E88" i="6"/>
  <c r="I88" i="6" s="1"/>
  <c r="F88" i="6"/>
  <c r="G88" i="6"/>
  <c r="H88" i="6"/>
  <c r="K88" i="6" s="1"/>
  <c r="J88" i="6"/>
  <c r="C89" i="6"/>
  <c r="E89" i="6"/>
  <c r="J89" i="6" s="1"/>
  <c r="F89" i="6"/>
  <c r="G89" i="6"/>
  <c r="H89" i="6"/>
  <c r="K89" i="6" s="1"/>
  <c r="C90" i="6"/>
  <c r="E90" i="6"/>
  <c r="I90" i="6" s="1"/>
  <c r="F90" i="6"/>
  <c r="G90" i="6"/>
  <c r="H90" i="6"/>
  <c r="K90" i="6" s="1"/>
  <c r="J90" i="6"/>
  <c r="C91" i="6"/>
  <c r="E91" i="6"/>
  <c r="I91" i="6" s="1"/>
  <c r="F91" i="6"/>
  <c r="G91" i="6"/>
  <c r="L91" i="6" s="1"/>
  <c r="H91" i="6"/>
  <c r="K91" i="6" s="1"/>
  <c r="C92" i="6"/>
  <c r="E92" i="6"/>
  <c r="I92" i="6" s="1"/>
  <c r="F92" i="6"/>
  <c r="G92" i="6"/>
  <c r="H92" i="6"/>
  <c r="K92" i="6" s="1"/>
  <c r="C93" i="6"/>
  <c r="E93" i="6"/>
  <c r="I93" i="6" s="1"/>
  <c r="F93" i="6"/>
  <c r="G93" i="6"/>
  <c r="H93" i="6"/>
  <c r="K93" i="6" s="1"/>
  <c r="J93" i="6"/>
  <c r="C94" i="6"/>
  <c r="E94" i="6"/>
  <c r="F94" i="6"/>
  <c r="G94" i="6"/>
  <c r="H94" i="6"/>
  <c r="K94" i="6" s="1"/>
  <c r="C95" i="6"/>
  <c r="E95" i="6"/>
  <c r="I95" i="6" s="1"/>
  <c r="F95" i="6"/>
  <c r="G95" i="6"/>
  <c r="H95" i="6"/>
  <c r="K95" i="6" s="1"/>
  <c r="C96" i="6"/>
  <c r="E96" i="6"/>
  <c r="I96" i="6" s="1"/>
  <c r="F96" i="6"/>
  <c r="G96" i="6"/>
  <c r="H96" i="6"/>
  <c r="K96" i="6" s="1"/>
  <c r="C97" i="6"/>
  <c r="E97" i="6"/>
  <c r="I97" i="6" s="1"/>
  <c r="F97" i="6"/>
  <c r="G97" i="6"/>
  <c r="H97" i="6"/>
  <c r="K97" i="6" s="1"/>
  <c r="C98" i="6"/>
  <c r="E98" i="6"/>
  <c r="F98" i="6"/>
  <c r="G98" i="6"/>
  <c r="H98" i="6"/>
  <c r="K98" i="6" s="1"/>
  <c r="C99" i="6"/>
  <c r="E99" i="6"/>
  <c r="I99" i="6" s="1"/>
  <c r="F99" i="6"/>
  <c r="G99" i="6"/>
  <c r="H99" i="6"/>
  <c r="K99" i="6" s="1"/>
  <c r="C100" i="6"/>
  <c r="E100" i="6"/>
  <c r="I100" i="6" s="1"/>
  <c r="F100" i="6"/>
  <c r="G100" i="6"/>
  <c r="H100" i="6"/>
  <c r="K100" i="6" s="1"/>
  <c r="C101" i="6"/>
  <c r="E101" i="6"/>
  <c r="I101" i="6" s="1"/>
  <c r="F101" i="6"/>
  <c r="G101" i="6"/>
  <c r="H101" i="6"/>
  <c r="K101" i="6" s="1"/>
  <c r="C102" i="6"/>
  <c r="E102" i="6"/>
  <c r="F102" i="6"/>
  <c r="G102" i="6"/>
  <c r="H102" i="6"/>
  <c r="K102" i="6" s="1"/>
  <c r="C103" i="6"/>
  <c r="E103" i="6"/>
  <c r="I103" i="6" s="1"/>
  <c r="F103" i="6"/>
  <c r="G103" i="6"/>
  <c r="H103" i="6"/>
  <c r="K103" i="6" s="1"/>
  <c r="C104" i="6"/>
  <c r="E104" i="6"/>
  <c r="I104" i="6" s="1"/>
  <c r="F104" i="6"/>
  <c r="L104" i="6" s="1"/>
  <c r="G104" i="6"/>
  <c r="H104" i="6"/>
  <c r="K104" i="6" s="1"/>
  <c r="C105" i="6"/>
  <c r="E105" i="6"/>
  <c r="J105" i="6" s="1"/>
  <c r="F105" i="6"/>
  <c r="G105" i="6"/>
  <c r="H105" i="6"/>
  <c r="K105" i="6" s="1"/>
  <c r="I105" i="6"/>
  <c r="C106" i="6"/>
  <c r="E106" i="6"/>
  <c r="F106" i="6"/>
  <c r="G106" i="6"/>
  <c r="H106" i="6"/>
  <c r="K106" i="6" s="1"/>
  <c r="C107" i="6"/>
  <c r="E107" i="6"/>
  <c r="I107" i="6" s="1"/>
  <c r="F107" i="6"/>
  <c r="G107" i="6"/>
  <c r="H107" i="6"/>
  <c r="K107" i="6" s="1"/>
  <c r="C108" i="6"/>
  <c r="E108" i="6"/>
  <c r="I108" i="6" s="1"/>
  <c r="F108" i="6"/>
  <c r="G108" i="6"/>
  <c r="H108" i="6"/>
  <c r="K108" i="6" s="1"/>
  <c r="C109" i="6"/>
  <c r="E109" i="6"/>
  <c r="I109" i="6" s="1"/>
  <c r="F109" i="6"/>
  <c r="G109" i="6"/>
  <c r="H109" i="6"/>
  <c r="K109" i="6" s="1"/>
  <c r="C110" i="6"/>
  <c r="E110" i="6"/>
  <c r="F110" i="6"/>
  <c r="G110" i="6"/>
  <c r="H110" i="6"/>
  <c r="K110" i="6" s="1"/>
  <c r="C111" i="6"/>
  <c r="E111" i="6"/>
  <c r="I111" i="6" s="1"/>
  <c r="F111" i="6"/>
  <c r="G111" i="6"/>
  <c r="H111" i="6"/>
  <c r="K111" i="6" s="1"/>
  <c r="C112" i="6"/>
  <c r="E112" i="6"/>
  <c r="I112" i="6" s="1"/>
  <c r="F112" i="6"/>
  <c r="G112" i="6"/>
  <c r="H112" i="6"/>
  <c r="K112" i="6" s="1"/>
  <c r="C113" i="6"/>
  <c r="E113" i="6"/>
  <c r="I113" i="6" s="1"/>
  <c r="F113" i="6"/>
  <c r="G113" i="6"/>
  <c r="H113" i="6"/>
  <c r="K113" i="6" s="1"/>
  <c r="C114" i="6"/>
  <c r="E114" i="6"/>
  <c r="F114" i="6"/>
  <c r="G114" i="6"/>
  <c r="H114" i="6"/>
  <c r="K114" i="6" s="1"/>
  <c r="C115" i="6"/>
  <c r="E115" i="6"/>
  <c r="I115" i="6" s="1"/>
  <c r="F115" i="6"/>
  <c r="G115" i="6"/>
  <c r="H115" i="6"/>
  <c r="K115" i="6"/>
  <c r="C116" i="6"/>
  <c r="E116" i="6"/>
  <c r="I116" i="6" s="1"/>
  <c r="F116" i="6"/>
  <c r="G116" i="6"/>
  <c r="N116" i="6" s="1"/>
  <c r="H116" i="6"/>
  <c r="K116" i="6" s="1"/>
  <c r="C117" i="6"/>
  <c r="E117" i="6"/>
  <c r="I117" i="6" s="1"/>
  <c r="F117" i="6"/>
  <c r="G117" i="6"/>
  <c r="H117" i="6"/>
  <c r="K117" i="6" s="1"/>
  <c r="J117" i="6"/>
  <c r="C118" i="6"/>
  <c r="E118" i="6"/>
  <c r="F118" i="6"/>
  <c r="G118" i="6"/>
  <c r="H118" i="6"/>
  <c r="K118" i="6" s="1"/>
  <c r="C119" i="6"/>
  <c r="E119" i="6"/>
  <c r="I119" i="6" s="1"/>
  <c r="F119" i="6"/>
  <c r="G119" i="6"/>
  <c r="H119" i="6"/>
  <c r="K119" i="6" s="1"/>
  <c r="C120" i="6"/>
  <c r="E120" i="6"/>
  <c r="I120" i="6" s="1"/>
  <c r="F120" i="6"/>
  <c r="G120" i="6"/>
  <c r="H120" i="6"/>
  <c r="K120" i="6" s="1"/>
  <c r="C121" i="6"/>
  <c r="E121" i="6"/>
  <c r="J121" i="6" s="1"/>
  <c r="F121" i="6"/>
  <c r="G121" i="6"/>
  <c r="H121" i="6"/>
  <c r="K121" i="6" s="1"/>
  <c r="C122" i="6"/>
  <c r="E122" i="6"/>
  <c r="I122" i="6" s="1"/>
  <c r="F122" i="6"/>
  <c r="G122" i="6"/>
  <c r="H122" i="6"/>
  <c r="K122" i="6" s="1"/>
  <c r="C123" i="6"/>
  <c r="E123" i="6"/>
  <c r="I123" i="6" s="1"/>
  <c r="F123" i="6"/>
  <c r="G123" i="6"/>
  <c r="H123" i="6"/>
  <c r="K123" i="6"/>
  <c r="C124" i="6"/>
  <c r="E124" i="6"/>
  <c r="I124" i="6" s="1"/>
  <c r="F124" i="6"/>
  <c r="G124" i="6"/>
  <c r="H124" i="6"/>
  <c r="K124" i="6" s="1"/>
  <c r="C125" i="6"/>
  <c r="E125" i="6"/>
  <c r="I125" i="6" s="1"/>
  <c r="F125" i="6"/>
  <c r="G125" i="6"/>
  <c r="H125" i="6"/>
  <c r="K125" i="6" s="1"/>
  <c r="C126" i="6"/>
  <c r="E126" i="6"/>
  <c r="I126" i="6" s="1"/>
  <c r="F126" i="6"/>
  <c r="G126" i="6"/>
  <c r="H126" i="6"/>
  <c r="K126" i="6" s="1"/>
  <c r="J126" i="6"/>
  <c r="C127" i="6"/>
  <c r="E127" i="6"/>
  <c r="I127" i="6" s="1"/>
  <c r="F127" i="6"/>
  <c r="G127" i="6"/>
  <c r="H127" i="6"/>
  <c r="K127" i="6" s="1"/>
  <c r="C128" i="6"/>
  <c r="E128" i="6"/>
  <c r="I128" i="6" s="1"/>
  <c r="F128" i="6"/>
  <c r="G128" i="6"/>
  <c r="H128" i="6"/>
  <c r="K128" i="6" s="1"/>
  <c r="J128" i="6"/>
  <c r="C129" i="6"/>
  <c r="E129" i="6"/>
  <c r="J129" i="6" s="1"/>
  <c r="F129" i="6"/>
  <c r="G129" i="6"/>
  <c r="H129" i="6"/>
  <c r="K129" i="6" s="1"/>
  <c r="C130" i="6"/>
  <c r="E130" i="6"/>
  <c r="F130" i="6"/>
  <c r="G130" i="6"/>
  <c r="H130" i="6"/>
  <c r="K130" i="6" s="1"/>
  <c r="C131" i="6"/>
  <c r="E131" i="6"/>
  <c r="I131" i="6" s="1"/>
  <c r="F131" i="6"/>
  <c r="G131" i="6"/>
  <c r="H131" i="6"/>
  <c r="K131" i="6" s="1"/>
  <c r="C132" i="6"/>
  <c r="E132" i="6"/>
  <c r="I132" i="6" s="1"/>
  <c r="F132" i="6"/>
  <c r="G132" i="6"/>
  <c r="H132" i="6"/>
  <c r="K132" i="6" s="1"/>
  <c r="C133" i="6"/>
  <c r="E133" i="6"/>
  <c r="I133" i="6" s="1"/>
  <c r="F133" i="6"/>
  <c r="G133" i="6"/>
  <c r="H133" i="6"/>
  <c r="K133" i="6" s="1"/>
  <c r="J133" i="6"/>
  <c r="C134" i="6"/>
  <c r="E134" i="6"/>
  <c r="I134" i="6" s="1"/>
  <c r="F134" i="6"/>
  <c r="G134" i="6"/>
  <c r="H134" i="6"/>
  <c r="K134" i="6" s="1"/>
  <c r="J134" i="6"/>
  <c r="C135" i="6"/>
  <c r="E135" i="6"/>
  <c r="F135" i="6"/>
  <c r="G135" i="6"/>
  <c r="H135" i="6"/>
  <c r="K135" i="6" s="1"/>
  <c r="C136" i="6"/>
  <c r="E136" i="6"/>
  <c r="I136" i="6" s="1"/>
  <c r="F136" i="6"/>
  <c r="G136" i="6"/>
  <c r="H136" i="6"/>
  <c r="K136" i="6" s="1"/>
  <c r="C137" i="6"/>
  <c r="E137" i="6"/>
  <c r="I137" i="6" s="1"/>
  <c r="F137" i="6"/>
  <c r="G137" i="6"/>
  <c r="H137" i="6"/>
  <c r="K137" i="6" s="1"/>
  <c r="J137" i="6"/>
  <c r="C138" i="6"/>
  <c r="E138" i="6"/>
  <c r="I138" i="6" s="1"/>
  <c r="F138" i="6"/>
  <c r="G138" i="6"/>
  <c r="H138" i="6"/>
  <c r="K138" i="6" s="1"/>
  <c r="J138" i="6"/>
  <c r="C139" i="6"/>
  <c r="E139" i="6"/>
  <c r="F139" i="6"/>
  <c r="G139" i="6"/>
  <c r="H139" i="6"/>
  <c r="K139" i="6" s="1"/>
  <c r="C140" i="6"/>
  <c r="E140" i="6"/>
  <c r="I140" i="6" s="1"/>
  <c r="F140" i="6"/>
  <c r="G140" i="6"/>
  <c r="H140" i="6"/>
  <c r="K140" i="6" s="1"/>
  <c r="C141" i="6"/>
  <c r="E141" i="6"/>
  <c r="I141" i="6" s="1"/>
  <c r="F141" i="6"/>
  <c r="G141" i="6"/>
  <c r="H141" i="6"/>
  <c r="K141" i="6" s="1"/>
  <c r="C142" i="6"/>
  <c r="E142" i="6"/>
  <c r="I142" i="6" s="1"/>
  <c r="F142" i="6"/>
  <c r="G142" i="6"/>
  <c r="H142" i="6"/>
  <c r="K142" i="6" s="1"/>
  <c r="C143" i="6"/>
  <c r="E143" i="6"/>
  <c r="F143" i="6"/>
  <c r="G143" i="6"/>
  <c r="H143" i="6"/>
  <c r="K143" i="6" s="1"/>
  <c r="C144" i="6"/>
  <c r="E144" i="6"/>
  <c r="I144" i="6" s="1"/>
  <c r="F144" i="6"/>
  <c r="G144" i="6"/>
  <c r="H144" i="6"/>
  <c r="K144" i="6" s="1"/>
  <c r="C145" i="6"/>
  <c r="E145" i="6"/>
  <c r="F145" i="6"/>
  <c r="G145" i="6"/>
  <c r="H145" i="6"/>
  <c r="K145" i="6" s="1"/>
  <c r="C146" i="6"/>
  <c r="E146" i="6"/>
  <c r="F146" i="6"/>
  <c r="G146" i="6"/>
  <c r="H146" i="6"/>
  <c r="K146" i="6" s="1"/>
  <c r="C147" i="6"/>
  <c r="E147" i="6"/>
  <c r="F147" i="6"/>
  <c r="G147" i="6"/>
  <c r="H147" i="6"/>
  <c r="K147" i="6" s="1"/>
  <c r="C148" i="6"/>
  <c r="E148" i="6"/>
  <c r="J148" i="6" s="1"/>
  <c r="F148" i="6"/>
  <c r="G148" i="6"/>
  <c r="H148" i="6"/>
  <c r="K148" i="6" s="1"/>
  <c r="C149" i="6"/>
  <c r="E149" i="6"/>
  <c r="F149" i="6"/>
  <c r="G149" i="6"/>
  <c r="H149" i="6"/>
  <c r="K149" i="6" s="1"/>
  <c r="C150" i="6"/>
  <c r="E150" i="6"/>
  <c r="J150" i="6" s="1"/>
  <c r="F150" i="6"/>
  <c r="G150" i="6"/>
  <c r="H150" i="6"/>
  <c r="K150" i="6" s="1"/>
  <c r="C151" i="6"/>
  <c r="E151" i="6"/>
  <c r="F151" i="6"/>
  <c r="G151" i="6"/>
  <c r="M151" i="6" s="1"/>
  <c r="H151" i="6"/>
  <c r="K151" i="6"/>
  <c r="C152" i="6"/>
  <c r="E152" i="6"/>
  <c r="J152" i="6" s="1"/>
  <c r="F152" i="6"/>
  <c r="G152" i="6"/>
  <c r="H152" i="6"/>
  <c r="K152" i="6" s="1"/>
  <c r="I152" i="6"/>
  <c r="C153" i="6"/>
  <c r="E153" i="6"/>
  <c r="F153" i="6"/>
  <c r="G153" i="6"/>
  <c r="H153" i="6"/>
  <c r="K153" i="6" s="1"/>
  <c r="C154" i="6"/>
  <c r="E154" i="6"/>
  <c r="J154" i="6" s="1"/>
  <c r="F154" i="6"/>
  <c r="G154" i="6"/>
  <c r="H154" i="6"/>
  <c r="K154" i="6" s="1"/>
  <c r="C155" i="6"/>
  <c r="E155" i="6"/>
  <c r="F155" i="6"/>
  <c r="G155" i="6"/>
  <c r="H155" i="6"/>
  <c r="K155" i="6" s="1"/>
  <c r="C156" i="6"/>
  <c r="E156" i="6"/>
  <c r="F156" i="6"/>
  <c r="G156" i="6"/>
  <c r="H156" i="6"/>
  <c r="K156" i="6" s="1"/>
  <c r="C157" i="6"/>
  <c r="E157" i="6"/>
  <c r="J157" i="6" s="1"/>
  <c r="F157" i="6"/>
  <c r="G157" i="6"/>
  <c r="H157" i="6"/>
  <c r="K157" i="6" s="1"/>
  <c r="C158" i="6"/>
  <c r="E158" i="6"/>
  <c r="J158" i="6" s="1"/>
  <c r="F158" i="6"/>
  <c r="G158" i="6"/>
  <c r="H158" i="6"/>
  <c r="K158" i="6" s="1"/>
  <c r="C159" i="6"/>
  <c r="E159" i="6"/>
  <c r="J159" i="6" s="1"/>
  <c r="F159" i="6"/>
  <c r="G159" i="6"/>
  <c r="H159" i="6"/>
  <c r="I159" i="6"/>
  <c r="K159" i="6"/>
  <c r="C160" i="6"/>
  <c r="E160" i="6"/>
  <c r="J160" i="6" s="1"/>
  <c r="F160" i="6"/>
  <c r="G160" i="6"/>
  <c r="N160" i="6" s="1"/>
  <c r="H160" i="6"/>
  <c r="K160" i="6" s="1"/>
  <c r="C161" i="6"/>
  <c r="E161" i="6"/>
  <c r="I161" i="6" s="1"/>
  <c r="F161" i="6"/>
  <c r="G161" i="6"/>
  <c r="H161" i="6"/>
  <c r="K161" i="6" s="1"/>
  <c r="J161" i="6"/>
  <c r="C162" i="6"/>
  <c r="E162" i="6"/>
  <c r="I162" i="6" s="1"/>
  <c r="F162" i="6"/>
  <c r="G162" i="6"/>
  <c r="H162" i="6"/>
  <c r="K162" i="6" s="1"/>
  <c r="C163" i="6"/>
  <c r="E163" i="6"/>
  <c r="I163" i="6" s="1"/>
  <c r="F163" i="6"/>
  <c r="G163" i="6"/>
  <c r="H163" i="6"/>
  <c r="K163" i="6" s="1"/>
  <c r="J163" i="6"/>
  <c r="C164" i="6"/>
  <c r="E164" i="6"/>
  <c r="I164" i="6" s="1"/>
  <c r="F164" i="6"/>
  <c r="G164" i="6"/>
  <c r="H164" i="6"/>
  <c r="K164" i="6" s="1"/>
  <c r="J164" i="6"/>
  <c r="C165" i="6"/>
  <c r="E165" i="6"/>
  <c r="J165" i="6" s="1"/>
  <c r="F165" i="6"/>
  <c r="G165" i="6"/>
  <c r="H165" i="6"/>
  <c r="K165" i="6" s="1"/>
  <c r="I165" i="6"/>
  <c r="C166" i="6"/>
  <c r="E166" i="6"/>
  <c r="F166" i="6"/>
  <c r="G166" i="6"/>
  <c r="H166" i="6"/>
  <c r="K166" i="6" s="1"/>
  <c r="C167" i="6"/>
  <c r="E167" i="6"/>
  <c r="J167" i="6" s="1"/>
  <c r="F167" i="6"/>
  <c r="G167" i="6"/>
  <c r="H167" i="6"/>
  <c r="K167" i="6" s="1"/>
  <c r="C168" i="6"/>
  <c r="E168" i="6"/>
  <c r="J168" i="6" s="1"/>
  <c r="F168" i="6"/>
  <c r="G168" i="6"/>
  <c r="H168" i="6"/>
  <c r="K168" i="6" s="1"/>
  <c r="I168" i="6"/>
  <c r="C169" i="6"/>
  <c r="E169" i="6"/>
  <c r="J169" i="6" s="1"/>
  <c r="F169" i="6"/>
  <c r="G169" i="6"/>
  <c r="H169" i="6"/>
  <c r="K169" i="6" s="1"/>
  <c r="C170" i="6"/>
  <c r="E170" i="6"/>
  <c r="F170" i="6"/>
  <c r="G170" i="6"/>
  <c r="H170" i="6"/>
  <c r="K170" i="6" s="1"/>
  <c r="C171" i="6"/>
  <c r="E171" i="6"/>
  <c r="J171" i="6" s="1"/>
  <c r="F171" i="6"/>
  <c r="G171" i="6"/>
  <c r="H171" i="6"/>
  <c r="K171" i="6" s="1"/>
  <c r="I171" i="6"/>
  <c r="C172" i="6"/>
  <c r="E172" i="6"/>
  <c r="F172" i="6"/>
  <c r="G172" i="6"/>
  <c r="H172" i="6"/>
  <c r="K172" i="6" s="1"/>
  <c r="C173" i="6"/>
  <c r="E173" i="6"/>
  <c r="F173" i="6"/>
  <c r="G173" i="6"/>
  <c r="H173" i="6"/>
  <c r="K173" i="6" s="1"/>
  <c r="C174" i="6"/>
  <c r="E174" i="6"/>
  <c r="F174" i="6"/>
  <c r="G174" i="6"/>
  <c r="H174" i="6"/>
  <c r="K174" i="6" s="1"/>
  <c r="C175" i="6"/>
  <c r="E175" i="6"/>
  <c r="F175" i="6"/>
  <c r="G175" i="6"/>
  <c r="H175" i="6"/>
  <c r="K175" i="6" s="1"/>
  <c r="C176" i="6"/>
  <c r="E176" i="6"/>
  <c r="F176" i="6"/>
  <c r="G176" i="6"/>
  <c r="H176" i="6"/>
  <c r="K176" i="6" s="1"/>
  <c r="C177" i="6"/>
  <c r="E177" i="6"/>
  <c r="J177" i="6" s="1"/>
  <c r="F177" i="6"/>
  <c r="G177" i="6"/>
  <c r="H177" i="6"/>
  <c r="K177" i="6" s="1"/>
  <c r="C178" i="6"/>
  <c r="E178" i="6"/>
  <c r="J178" i="6" s="1"/>
  <c r="F178" i="6"/>
  <c r="G178" i="6"/>
  <c r="H178" i="6"/>
  <c r="K178" i="6" s="1"/>
  <c r="I178" i="6"/>
  <c r="C179" i="6"/>
  <c r="E179" i="6"/>
  <c r="I179" i="6" s="1"/>
  <c r="F179" i="6"/>
  <c r="G179" i="6"/>
  <c r="H179" i="6"/>
  <c r="K179" i="6" s="1"/>
  <c r="C180" i="6"/>
  <c r="E180" i="6"/>
  <c r="F180" i="6"/>
  <c r="G180" i="6"/>
  <c r="H180" i="6"/>
  <c r="K180" i="6" s="1"/>
  <c r="C181" i="6"/>
  <c r="E181" i="6"/>
  <c r="I181" i="6" s="1"/>
  <c r="F181" i="6"/>
  <c r="G181" i="6"/>
  <c r="H181" i="6"/>
  <c r="K181" i="6" s="1"/>
  <c r="J181" i="6"/>
  <c r="C182" i="6"/>
  <c r="E182" i="6"/>
  <c r="I182" i="6" s="1"/>
  <c r="F182" i="6"/>
  <c r="G182" i="6"/>
  <c r="N182" i="6" s="1"/>
  <c r="H182" i="6"/>
  <c r="K182" i="6" s="1"/>
  <c r="C183" i="6"/>
  <c r="E183" i="6"/>
  <c r="F183" i="6"/>
  <c r="G183" i="6"/>
  <c r="H183" i="6"/>
  <c r="K183" i="6" s="1"/>
  <c r="C184" i="6"/>
  <c r="E184" i="6"/>
  <c r="F184" i="6"/>
  <c r="G184" i="6"/>
  <c r="H184" i="6"/>
  <c r="K184" i="6" s="1"/>
  <c r="C185" i="6"/>
  <c r="E185" i="6"/>
  <c r="F185" i="6"/>
  <c r="G185" i="6"/>
  <c r="H185" i="6"/>
  <c r="K185" i="6" s="1"/>
  <c r="C186" i="6"/>
  <c r="E186" i="6"/>
  <c r="J186" i="6" s="1"/>
  <c r="F186" i="6"/>
  <c r="G186" i="6"/>
  <c r="H186" i="6"/>
  <c r="K186" i="6" s="1"/>
  <c r="C187" i="6"/>
  <c r="E187" i="6"/>
  <c r="F187" i="6"/>
  <c r="G187" i="6"/>
  <c r="H187" i="6"/>
  <c r="K187" i="6" s="1"/>
  <c r="C188" i="6"/>
  <c r="E188" i="6"/>
  <c r="F188" i="6"/>
  <c r="G188" i="6"/>
  <c r="H188" i="6"/>
  <c r="K188" i="6" s="1"/>
  <c r="C189" i="6"/>
  <c r="E189" i="6"/>
  <c r="J189" i="6" s="1"/>
  <c r="F189" i="6"/>
  <c r="G189" i="6"/>
  <c r="H189" i="6"/>
  <c r="K189" i="6" s="1"/>
  <c r="I189" i="6"/>
  <c r="C190" i="6"/>
  <c r="E190" i="6"/>
  <c r="I190" i="6" s="1"/>
  <c r="F190" i="6"/>
  <c r="G190" i="6"/>
  <c r="H190" i="6"/>
  <c r="K190" i="6" s="1"/>
  <c r="C191" i="6"/>
  <c r="E191" i="6"/>
  <c r="F191" i="6"/>
  <c r="G191" i="6"/>
  <c r="H191" i="6"/>
  <c r="K191" i="6" s="1"/>
  <c r="C192" i="6"/>
  <c r="E192" i="6"/>
  <c r="F192" i="6"/>
  <c r="G192" i="6"/>
  <c r="H192" i="6"/>
  <c r="K192" i="6" s="1"/>
  <c r="C193" i="6"/>
  <c r="E193" i="6"/>
  <c r="J193" i="6" s="1"/>
  <c r="F193" i="6"/>
  <c r="G193" i="6"/>
  <c r="H193" i="6"/>
  <c r="K193" i="6" s="1"/>
  <c r="C194" i="6"/>
  <c r="E194" i="6"/>
  <c r="J194" i="6" s="1"/>
  <c r="F194" i="6"/>
  <c r="G194" i="6"/>
  <c r="H194" i="6"/>
  <c r="K194" i="6" s="1"/>
  <c r="C195" i="6"/>
  <c r="E195" i="6"/>
  <c r="F195" i="6"/>
  <c r="G195" i="6"/>
  <c r="H195" i="6"/>
  <c r="K195" i="6" s="1"/>
  <c r="C196" i="6"/>
  <c r="E196" i="6"/>
  <c r="F196" i="6"/>
  <c r="G196" i="6"/>
  <c r="H196" i="6"/>
  <c r="K196" i="6" s="1"/>
  <c r="C197" i="6"/>
  <c r="E197" i="6"/>
  <c r="I197" i="6" s="1"/>
  <c r="F197" i="6"/>
  <c r="G197" i="6"/>
  <c r="H197" i="6"/>
  <c r="K197" i="6" s="1"/>
  <c r="C198" i="6"/>
  <c r="E198" i="6"/>
  <c r="I198" i="6" s="1"/>
  <c r="F198" i="6"/>
  <c r="G198" i="6"/>
  <c r="H198" i="6"/>
  <c r="K198" i="6" s="1"/>
  <c r="C199" i="6"/>
  <c r="E199" i="6"/>
  <c r="F199" i="6"/>
  <c r="G199" i="6"/>
  <c r="H199" i="6"/>
  <c r="K199" i="6" s="1"/>
  <c r="C200" i="6"/>
  <c r="E200" i="6"/>
  <c r="F200" i="6"/>
  <c r="G200" i="6"/>
  <c r="H200" i="6"/>
  <c r="K200" i="6" s="1"/>
  <c r="C201" i="6"/>
  <c r="E201" i="6"/>
  <c r="J201" i="6" s="1"/>
  <c r="F201" i="6"/>
  <c r="G201" i="6"/>
  <c r="H201" i="6"/>
  <c r="K201" i="6" s="1"/>
  <c r="I201" i="6"/>
  <c r="C202" i="6"/>
  <c r="E202" i="6"/>
  <c r="F202" i="6"/>
  <c r="G202" i="6"/>
  <c r="H202" i="6"/>
  <c r="K202" i="6" s="1"/>
  <c r="I202" i="6"/>
  <c r="J202" i="6"/>
  <c r="C203" i="6"/>
  <c r="E203" i="6"/>
  <c r="I203" i="6" s="1"/>
  <c r="F203" i="6"/>
  <c r="G203" i="6"/>
  <c r="M203" i="6" s="1"/>
  <c r="H203" i="6"/>
  <c r="K203" i="6"/>
  <c r="C204" i="6"/>
  <c r="E204" i="6"/>
  <c r="F204" i="6"/>
  <c r="G204" i="6"/>
  <c r="H204" i="6"/>
  <c r="K204" i="6" s="1"/>
  <c r="C205" i="6"/>
  <c r="E205" i="6"/>
  <c r="I205" i="6" s="1"/>
  <c r="F205" i="6"/>
  <c r="G205" i="6"/>
  <c r="H205" i="6"/>
  <c r="K205" i="6" s="1"/>
  <c r="C206" i="6"/>
  <c r="E206" i="6"/>
  <c r="J206" i="6" s="1"/>
  <c r="F206" i="6"/>
  <c r="G206" i="6"/>
  <c r="H206" i="6"/>
  <c r="K206" i="6"/>
  <c r="C207" i="6"/>
  <c r="E207" i="6"/>
  <c r="I207" i="6" s="1"/>
  <c r="F207" i="6"/>
  <c r="G207" i="6"/>
  <c r="H207" i="6"/>
  <c r="K207" i="6" s="1"/>
  <c r="C208" i="6"/>
  <c r="E208" i="6"/>
  <c r="F208" i="6"/>
  <c r="G208" i="6"/>
  <c r="H208" i="6"/>
  <c r="K208" i="6" s="1"/>
  <c r="C209" i="6"/>
  <c r="E209" i="6"/>
  <c r="I209" i="6" s="1"/>
  <c r="F209" i="6"/>
  <c r="G209" i="6"/>
  <c r="L209" i="6" s="1"/>
  <c r="H209" i="6"/>
  <c r="K209" i="6" s="1"/>
  <c r="J209" i="6"/>
  <c r="C210" i="6"/>
  <c r="E210" i="6"/>
  <c r="I210" i="6" s="1"/>
  <c r="F210" i="6"/>
  <c r="G210" i="6"/>
  <c r="H210" i="6"/>
  <c r="K210" i="6"/>
  <c r="C211" i="6"/>
  <c r="E211" i="6"/>
  <c r="I211" i="6" s="1"/>
  <c r="F211" i="6"/>
  <c r="G211" i="6"/>
  <c r="H211" i="6"/>
  <c r="K211" i="6" s="1"/>
  <c r="C212" i="6"/>
  <c r="E212" i="6"/>
  <c r="F212" i="6"/>
  <c r="G212" i="6"/>
  <c r="H212" i="6"/>
  <c r="K212" i="6" s="1"/>
  <c r="C213" i="6"/>
  <c r="E213" i="6"/>
  <c r="I213" i="6" s="1"/>
  <c r="F213" i="6"/>
  <c r="G213" i="6"/>
  <c r="H213" i="6"/>
  <c r="K213" i="6" s="1"/>
  <c r="C214" i="6"/>
  <c r="E214" i="6"/>
  <c r="I214" i="6" s="1"/>
  <c r="F214" i="6"/>
  <c r="L214" i="6" s="1"/>
  <c r="G214" i="6"/>
  <c r="H214" i="6"/>
  <c r="K214" i="6" s="1"/>
  <c r="C215" i="6"/>
  <c r="E215" i="6"/>
  <c r="I215" i="6" s="1"/>
  <c r="F215" i="6"/>
  <c r="G215" i="6"/>
  <c r="H215" i="6"/>
  <c r="K215" i="6" s="1"/>
  <c r="C216" i="6"/>
  <c r="E216" i="6"/>
  <c r="F216" i="6"/>
  <c r="G216" i="6"/>
  <c r="H216" i="6"/>
  <c r="K216" i="6" s="1"/>
  <c r="C217" i="6"/>
  <c r="E217" i="6"/>
  <c r="J217" i="6" s="1"/>
  <c r="F217" i="6"/>
  <c r="G217" i="6"/>
  <c r="H217" i="6"/>
  <c r="K217" i="6" s="1"/>
  <c r="C218" i="6"/>
  <c r="E218" i="6"/>
  <c r="I218" i="6" s="1"/>
  <c r="F218" i="6"/>
  <c r="G218" i="6"/>
  <c r="H218" i="6"/>
  <c r="K218" i="6" s="1"/>
  <c r="C219" i="6"/>
  <c r="E219" i="6"/>
  <c r="I219" i="6" s="1"/>
  <c r="F219" i="6"/>
  <c r="G219" i="6"/>
  <c r="H219" i="6"/>
  <c r="K219" i="6" s="1"/>
  <c r="C220" i="6"/>
  <c r="E220" i="6"/>
  <c r="F220" i="6"/>
  <c r="G220" i="6"/>
  <c r="H220" i="6"/>
  <c r="K220" i="6" s="1"/>
  <c r="C221" i="6"/>
  <c r="E221" i="6"/>
  <c r="J221" i="6" s="1"/>
  <c r="F221" i="6"/>
  <c r="G221" i="6"/>
  <c r="H221" i="6"/>
  <c r="K221" i="6" s="1"/>
  <c r="C222" i="6"/>
  <c r="E222" i="6"/>
  <c r="J222" i="6" s="1"/>
  <c r="F222" i="6"/>
  <c r="G222" i="6"/>
  <c r="H222" i="6"/>
  <c r="K222" i="6" s="1"/>
  <c r="C223" i="6"/>
  <c r="E223" i="6"/>
  <c r="F223" i="6"/>
  <c r="G223" i="6"/>
  <c r="H223" i="6"/>
  <c r="K223" i="6" s="1"/>
  <c r="C224" i="6"/>
  <c r="E224" i="6"/>
  <c r="F224" i="6"/>
  <c r="G224" i="6"/>
  <c r="H224" i="6"/>
  <c r="K224" i="6" s="1"/>
  <c r="C225" i="6"/>
  <c r="E225" i="6"/>
  <c r="I225" i="6" s="1"/>
  <c r="F225" i="6"/>
  <c r="G225" i="6"/>
  <c r="H225" i="6"/>
  <c r="K225" i="6" s="1"/>
  <c r="C226" i="6"/>
  <c r="E226" i="6"/>
  <c r="I226" i="6" s="1"/>
  <c r="F226" i="6"/>
  <c r="G226" i="6"/>
  <c r="H226" i="6"/>
  <c r="K226" i="6" s="1"/>
  <c r="C227" i="6"/>
  <c r="E227" i="6"/>
  <c r="I227" i="6" s="1"/>
  <c r="F227" i="6"/>
  <c r="G227" i="6"/>
  <c r="H227" i="6"/>
  <c r="K227" i="6" s="1"/>
  <c r="C228" i="6"/>
  <c r="E228" i="6"/>
  <c r="F228" i="6"/>
  <c r="G228" i="6"/>
  <c r="H228" i="6"/>
  <c r="K228" i="6" s="1"/>
  <c r="C229" i="6"/>
  <c r="E229" i="6"/>
  <c r="I229" i="6" s="1"/>
  <c r="F229" i="6"/>
  <c r="G229" i="6"/>
  <c r="H229" i="6"/>
  <c r="K229" i="6" s="1"/>
  <c r="J229" i="6"/>
  <c r="C230" i="6"/>
  <c r="E230" i="6"/>
  <c r="J230" i="6" s="1"/>
  <c r="F230" i="6"/>
  <c r="G230" i="6"/>
  <c r="H230" i="6"/>
  <c r="K230" i="6" s="1"/>
  <c r="I230" i="6"/>
  <c r="C231" i="6"/>
  <c r="E231" i="6"/>
  <c r="I231" i="6" s="1"/>
  <c r="F231" i="6"/>
  <c r="G231" i="6"/>
  <c r="H231" i="6"/>
  <c r="K231" i="6" s="1"/>
  <c r="C232" i="6"/>
  <c r="E232" i="6"/>
  <c r="I232" i="6" s="1"/>
  <c r="F232" i="6"/>
  <c r="G232" i="6"/>
  <c r="H232" i="6"/>
  <c r="K232" i="6" s="1"/>
  <c r="C233" i="6"/>
  <c r="E233" i="6"/>
  <c r="I233" i="6" s="1"/>
  <c r="F233" i="6"/>
  <c r="G233" i="6"/>
  <c r="H233" i="6"/>
  <c r="K233" i="6" s="1"/>
  <c r="J233" i="6"/>
  <c r="C234" i="6"/>
  <c r="E234" i="6"/>
  <c r="J234" i="6" s="1"/>
  <c r="F234" i="6"/>
  <c r="G234" i="6"/>
  <c r="H234" i="6"/>
  <c r="K234" i="6" s="1"/>
  <c r="C235" i="6"/>
  <c r="E235" i="6"/>
  <c r="I235" i="6" s="1"/>
  <c r="F235" i="6"/>
  <c r="G235" i="6"/>
  <c r="H235" i="6"/>
  <c r="K235" i="6" s="1"/>
  <c r="C236" i="6"/>
  <c r="E236" i="6"/>
  <c r="I236" i="6" s="1"/>
  <c r="F236" i="6"/>
  <c r="G236" i="6"/>
  <c r="H236" i="6"/>
  <c r="K236" i="6" s="1"/>
  <c r="C237" i="6"/>
  <c r="E237" i="6"/>
  <c r="I237" i="6" s="1"/>
  <c r="F237" i="6"/>
  <c r="G237" i="6"/>
  <c r="H237" i="6"/>
  <c r="K237" i="6" s="1"/>
  <c r="C238" i="6"/>
  <c r="E238" i="6"/>
  <c r="J238" i="6" s="1"/>
  <c r="F238" i="6"/>
  <c r="G238" i="6"/>
  <c r="H238" i="6"/>
  <c r="K238" i="6" s="1"/>
  <c r="C239" i="6"/>
  <c r="E239" i="6"/>
  <c r="I239" i="6" s="1"/>
  <c r="F239" i="6"/>
  <c r="G239" i="6"/>
  <c r="H239" i="6"/>
  <c r="K239" i="6" s="1"/>
  <c r="C240" i="6"/>
  <c r="E240" i="6"/>
  <c r="I240" i="6" s="1"/>
  <c r="F240" i="6"/>
  <c r="G240" i="6"/>
  <c r="H240" i="6"/>
  <c r="K240" i="6" s="1"/>
  <c r="C241" i="6"/>
  <c r="E241" i="6"/>
  <c r="I241" i="6" s="1"/>
  <c r="F241" i="6"/>
  <c r="G241" i="6"/>
  <c r="H241" i="6"/>
  <c r="K241" i="6" s="1"/>
  <c r="C242" i="6"/>
  <c r="E242" i="6"/>
  <c r="I242" i="6" s="1"/>
  <c r="F242" i="6"/>
  <c r="G242" i="6"/>
  <c r="H242" i="6"/>
  <c r="K242" i="6" s="1"/>
  <c r="C243" i="6"/>
  <c r="E243" i="6"/>
  <c r="I243" i="6" s="1"/>
  <c r="F243" i="6"/>
  <c r="G243" i="6"/>
  <c r="H243" i="6"/>
  <c r="K243" i="6" s="1"/>
  <c r="C244" i="6"/>
  <c r="E244" i="6"/>
  <c r="I244" i="6" s="1"/>
  <c r="F244" i="6"/>
  <c r="G244" i="6"/>
  <c r="H244" i="6"/>
  <c r="K244" i="6" s="1"/>
  <c r="C245" i="6"/>
  <c r="E245" i="6"/>
  <c r="I245" i="6" s="1"/>
  <c r="F245" i="6"/>
  <c r="G245" i="6"/>
  <c r="H245" i="6"/>
  <c r="K245" i="6" s="1"/>
  <c r="C246" i="6"/>
  <c r="E246" i="6"/>
  <c r="I246" i="6" s="1"/>
  <c r="F246" i="6"/>
  <c r="G246" i="6"/>
  <c r="H246" i="6"/>
  <c r="K246" i="6" s="1"/>
  <c r="J246" i="6"/>
  <c r="C247" i="6"/>
  <c r="E247" i="6"/>
  <c r="I247" i="6" s="1"/>
  <c r="F247" i="6"/>
  <c r="G247" i="6"/>
  <c r="H247" i="6"/>
  <c r="K247" i="6" s="1"/>
  <c r="C248" i="6"/>
  <c r="E248" i="6"/>
  <c r="F248" i="6"/>
  <c r="G248" i="6"/>
  <c r="N248" i="6" s="1"/>
  <c r="H248" i="6"/>
  <c r="K248" i="6" s="1"/>
  <c r="C249" i="6"/>
  <c r="E249" i="6"/>
  <c r="F249" i="6"/>
  <c r="G249" i="6"/>
  <c r="H249" i="6"/>
  <c r="K249" i="6" s="1"/>
  <c r="I249" i="6"/>
  <c r="J249" i="6"/>
  <c r="C250" i="6"/>
  <c r="E250" i="6"/>
  <c r="J250" i="6" s="1"/>
  <c r="F250" i="6"/>
  <c r="G250" i="6"/>
  <c r="H250" i="6"/>
  <c r="K250" i="6" s="1"/>
  <c r="C251" i="6"/>
  <c r="E251" i="6"/>
  <c r="F251" i="6"/>
  <c r="G251" i="6"/>
  <c r="H251" i="6"/>
  <c r="K251" i="6" s="1"/>
  <c r="I251" i="6"/>
  <c r="J251" i="6"/>
  <c r="C252" i="6"/>
  <c r="E252" i="6"/>
  <c r="F252" i="6"/>
  <c r="G252" i="6"/>
  <c r="M252" i="6" s="1"/>
  <c r="H252" i="6"/>
  <c r="K252" i="6"/>
  <c r="C253" i="6"/>
  <c r="E253" i="6"/>
  <c r="F253" i="6"/>
  <c r="G253" i="6"/>
  <c r="H253" i="6"/>
  <c r="K253" i="6" s="1"/>
  <c r="C254" i="6"/>
  <c r="E254" i="6"/>
  <c r="J254" i="6" s="1"/>
  <c r="F254" i="6"/>
  <c r="G254" i="6"/>
  <c r="H254" i="6"/>
  <c r="I254" i="6"/>
  <c r="K254" i="6"/>
  <c r="C255" i="6"/>
  <c r="E255" i="6"/>
  <c r="J255" i="6" s="1"/>
  <c r="F255" i="6"/>
  <c r="G255" i="6"/>
  <c r="H255" i="6"/>
  <c r="K255" i="6" s="1"/>
  <c r="C256" i="6"/>
  <c r="E256" i="6"/>
  <c r="F256" i="6"/>
  <c r="G256" i="6"/>
  <c r="H256" i="6"/>
  <c r="K256" i="6" s="1"/>
  <c r="C257" i="6"/>
  <c r="E257" i="6"/>
  <c r="I257" i="6" s="1"/>
  <c r="F257" i="6"/>
  <c r="G257" i="6"/>
  <c r="H257" i="6"/>
  <c r="K257" i="6" s="1"/>
  <c r="J257" i="6"/>
  <c r="C258" i="6"/>
  <c r="E258" i="6"/>
  <c r="I258" i="6" s="1"/>
  <c r="F258" i="6"/>
  <c r="G258" i="6"/>
  <c r="H258" i="6"/>
  <c r="K258" i="6" s="1"/>
  <c r="C259" i="6"/>
  <c r="E259" i="6"/>
  <c r="I259" i="6" s="1"/>
  <c r="F259" i="6"/>
  <c r="G259" i="6"/>
  <c r="H259" i="6"/>
  <c r="K259" i="6" s="1"/>
  <c r="C260" i="6"/>
  <c r="E260" i="6"/>
  <c r="F260" i="6"/>
  <c r="G260" i="6"/>
  <c r="H260" i="6"/>
  <c r="K260" i="6" s="1"/>
  <c r="C261" i="6"/>
  <c r="E261" i="6"/>
  <c r="I261" i="6" s="1"/>
  <c r="F261" i="6"/>
  <c r="G261" i="6"/>
  <c r="H261" i="6"/>
  <c r="K261" i="6" s="1"/>
  <c r="C262" i="6"/>
  <c r="E262" i="6"/>
  <c r="I262" i="6" s="1"/>
  <c r="F262" i="6"/>
  <c r="G262" i="6"/>
  <c r="H262" i="6"/>
  <c r="K262" i="6" s="1"/>
  <c r="J262" i="6"/>
  <c r="C263" i="6"/>
  <c r="E263" i="6"/>
  <c r="I263" i="6" s="1"/>
  <c r="F263" i="6"/>
  <c r="G263" i="6"/>
  <c r="H263" i="6"/>
  <c r="K263" i="6" s="1"/>
  <c r="J263" i="6"/>
  <c r="C264" i="6"/>
  <c r="E264" i="6"/>
  <c r="F264" i="6"/>
  <c r="G264" i="6"/>
  <c r="N264" i="6" s="1"/>
  <c r="H264" i="6"/>
  <c r="K264" i="6" s="1"/>
  <c r="C265" i="6"/>
  <c r="E265" i="6"/>
  <c r="F265" i="6"/>
  <c r="G265" i="6"/>
  <c r="H265" i="6"/>
  <c r="K265" i="6" s="1"/>
  <c r="C266" i="6"/>
  <c r="E266" i="6"/>
  <c r="I266" i="6" s="1"/>
  <c r="F266" i="6"/>
  <c r="G266" i="6"/>
  <c r="H266" i="6"/>
  <c r="K266" i="6" s="1"/>
  <c r="C267" i="6"/>
  <c r="E267" i="6"/>
  <c r="J267" i="6" s="1"/>
  <c r="F267" i="6"/>
  <c r="G267" i="6"/>
  <c r="H267" i="6"/>
  <c r="K267" i="6" s="1"/>
  <c r="C268" i="6"/>
  <c r="E268" i="6"/>
  <c r="F268" i="6"/>
  <c r="G268" i="6"/>
  <c r="H268" i="6"/>
  <c r="K268" i="6" s="1"/>
  <c r="C269" i="6"/>
  <c r="E269" i="6"/>
  <c r="I269" i="6" s="1"/>
  <c r="F269" i="6"/>
  <c r="G269" i="6"/>
  <c r="H269" i="6"/>
  <c r="K269" i="6" s="1"/>
  <c r="C270" i="6"/>
  <c r="E270" i="6"/>
  <c r="I270" i="6" s="1"/>
  <c r="F270" i="6"/>
  <c r="G270" i="6"/>
  <c r="H270" i="6"/>
  <c r="K270" i="6" s="1"/>
  <c r="J270" i="6"/>
  <c r="C271" i="6"/>
  <c r="E271" i="6"/>
  <c r="I271" i="6" s="1"/>
  <c r="F271" i="6"/>
  <c r="G271" i="6"/>
  <c r="H271" i="6"/>
  <c r="K271" i="6" s="1"/>
  <c r="C272" i="6"/>
  <c r="E272" i="6"/>
  <c r="F272" i="6"/>
  <c r="G272" i="6"/>
  <c r="H272" i="6"/>
  <c r="K272" i="6" s="1"/>
  <c r="C273" i="6"/>
  <c r="E273" i="6"/>
  <c r="J273" i="6" s="1"/>
  <c r="F273" i="6"/>
  <c r="G273" i="6"/>
  <c r="H273" i="6"/>
  <c r="K273" i="6" s="1"/>
  <c r="I273" i="6"/>
  <c r="C274" i="6"/>
  <c r="E274" i="6"/>
  <c r="I274" i="6" s="1"/>
  <c r="F274" i="6"/>
  <c r="G274" i="6"/>
  <c r="H274" i="6"/>
  <c r="K274" i="6" s="1"/>
  <c r="J274" i="6"/>
  <c r="C275" i="6"/>
  <c r="E275" i="6"/>
  <c r="J275" i="6" s="1"/>
  <c r="F275" i="6"/>
  <c r="G275" i="6"/>
  <c r="H275" i="6"/>
  <c r="K275" i="6" s="1"/>
  <c r="C276" i="6"/>
  <c r="E276" i="6"/>
  <c r="I276" i="6" s="1"/>
  <c r="F276" i="6"/>
  <c r="G276" i="6"/>
  <c r="H276" i="6"/>
  <c r="K276" i="6" s="1"/>
  <c r="C277" i="6"/>
  <c r="E277" i="6"/>
  <c r="I277" i="6" s="1"/>
  <c r="F277" i="6"/>
  <c r="G277" i="6"/>
  <c r="H277" i="6"/>
  <c r="K277" i="6" s="1"/>
  <c r="C278" i="6"/>
  <c r="E278" i="6"/>
  <c r="I278" i="6" s="1"/>
  <c r="F278" i="6"/>
  <c r="G278" i="6"/>
  <c r="H278" i="6"/>
  <c r="K278" i="6" s="1"/>
  <c r="C279" i="6"/>
  <c r="E279" i="6"/>
  <c r="I279" i="6" s="1"/>
  <c r="F279" i="6"/>
  <c r="G279" i="6"/>
  <c r="H279" i="6"/>
  <c r="K279" i="6" s="1"/>
  <c r="C280" i="6"/>
  <c r="E280" i="6"/>
  <c r="J280" i="6" s="1"/>
  <c r="F280" i="6"/>
  <c r="G280" i="6"/>
  <c r="H280" i="6"/>
  <c r="K280" i="6" s="1"/>
  <c r="C281" i="6"/>
  <c r="E281" i="6"/>
  <c r="I281" i="6" s="1"/>
  <c r="F281" i="6"/>
  <c r="G281" i="6"/>
  <c r="H281" i="6"/>
  <c r="K281" i="6" s="1"/>
  <c r="C282" i="6"/>
  <c r="E282" i="6"/>
  <c r="I282" i="6" s="1"/>
  <c r="F282" i="6"/>
  <c r="G282" i="6"/>
  <c r="H282" i="6"/>
  <c r="K282" i="6" s="1"/>
  <c r="C283" i="6"/>
  <c r="E283" i="6"/>
  <c r="I283" i="6" s="1"/>
  <c r="F283" i="6"/>
  <c r="G283" i="6"/>
  <c r="H283" i="6"/>
  <c r="K283" i="6" s="1"/>
  <c r="C284" i="6"/>
  <c r="E284" i="6"/>
  <c r="I284" i="6" s="1"/>
  <c r="F284" i="6"/>
  <c r="G284" i="6"/>
  <c r="H284" i="6"/>
  <c r="K284" i="6" s="1"/>
  <c r="J284" i="6"/>
  <c r="C285" i="6"/>
  <c r="E285" i="6"/>
  <c r="I285" i="6" s="1"/>
  <c r="F285" i="6"/>
  <c r="G285" i="6"/>
  <c r="H285" i="6"/>
  <c r="K285" i="6" s="1"/>
  <c r="C286" i="6"/>
  <c r="E286" i="6"/>
  <c r="I286" i="6" s="1"/>
  <c r="F286" i="6"/>
  <c r="G286" i="6"/>
  <c r="H286" i="6"/>
  <c r="K286" i="6" s="1"/>
  <c r="C287" i="6"/>
  <c r="E287" i="6"/>
  <c r="I287" i="6" s="1"/>
  <c r="F287" i="6"/>
  <c r="G287" i="6"/>
  <c r="H287" i="6"/>
  <c r="K287" i="6" s="1"/>
  <c r="J287" i="6"/>
  <c r="C288" i="6"/>
  <c r="E288" i="6"/>
  <c r="J288" i="6" s="1"/>
  <c r="F288" i="6"/>
  <c r="G288" i="6"/>
  <c r="H288" i="6"/>
  <c r="K288" i="6" s="1"/>
  <c r="C289" i="6"/>
  <c r="E289" i="6"/>
  <c r="I289" i="6" s="1"/>
  <c r="F289" i="6"/>
  <c r="G289" i="6"/>
  <c r="H289" i="6"/>
  <c r="K289" i="6" s="1"/>
  <c r="C290" i="6"/>
  <c r="E290" i="6"/>
  <c r="I290" i="6" s="1"/>
  <c r="F290" i="6"/>
  <c r="G290" i="6"/>
  <c r="H290" i="6"/>
  <c r="K290" i="6" s="1"/>
  <c r="C291" i="6"/>
  <c r="E291" i="6"/>
  <c r="I291" i="6" s="1"/>
  <c r="F291" i="6"/>
  <c r="G291" i="6"/>
  <c r="H291" i="6"/>
  <c r="K291" i="6" s="1"/>
  <c r="C292" i="6"/>
  <c r="E292" i="6"/>
  <c r="J292" i="6" s="1"/>
  <c r="F292" i="6"/>
  <c r="G292" i="6"/>
  <c r="H292" i="6"/>
  <c r="K292" i="6" s="1"/>
  <c r="C293" i="6"/>
  <c r="E293" i="6"/>
  <c r="I293" i="6" s="1"/>
  <c r="F293" i="6"/>
  <c r="G293" i="6"/>
  <c r="H293" i="6"/>
  <c r="K293" i="6" s="1"/>
  <c r="C294" i="6"/>
  <c r="E294" i="6"/>
  <c r="I294" i="6" s="1"/>
  <c r="F294" i="6"/>
  <c r="G294" i="6"/>
  <c r="H294" i="6"/>
  <c r="K294" i="6" s="1"/>
  <c r="C295" i="6"/>
  <c r="E295" i="6"/>
  <c r="I295" i="6" s="1"/>
  <c r="F295" i="6"/>
  <c r="G295" i="6"/>
  <c r="H295" i="6"/>
  <c r="K295" i="6" s="1"/>
  <c r="C296" i="6"/>
  <c r="E296" i="6"/>
  <c r="I296" i="6" s="1"/>
  <c r="F296" i="6"/>
  <c r="G296" i="6"/>
  <c r="H296" i="6"/>
  <c r="K296" i="6" s="1"/>
  <c r="C297" i="6"/>
  <c r="E297" i="6"/>
  <c r="I297" i="6" s="1"/>
  <c r="F297" i="6"/>
  <c r="G297" i="6"/>
  <c r="H297" i="6"/>
  <c r="K297" i="6" s="1"/>
  <c r="C298" i="6"/>
  <c r="E298" i="6"/>
  <c r="I298" i="6" s="1"/>
  <c r="F298" i="6"/>
  <c r="G298" i="6"/>
  <c r="H298" i="6"/>
  <c r="K298" i="6" s="1"/>
  <c r="C299" i="6"/>
  <c r="E299" i="6"/>
  <c r="I299" i="6" s="1"/>
  <c r="F299" i="6"/>
  <c r="G299" i="6"/>
  <c r="H299" i="6"/>
  <c r="K299" i="6" s="1"/>
  <c r="C300" i="6"/>
  <c r="E300" i="6"/>
  <c r="I300" i="6" s="1"/>
  <c r="F300" i="6"/>
  <c r="G300" i="6"/>
  <c r="H300" i="6"/>
  <c r="K300" i="6" s="1"/>
  <c r="C301" i="6"/>
  <c r="E301" i="6"/>
  <c r="I301" i="6" s="1"/>
  <c r="F301" i="6"/>
  <c r="G301" i="6"/>
  <c r="H301" i="6"/>
  <c r="K301" i="6" s="1"/>
  <c r="C302" i="6"/>
  <c r="E302" i="6"/>
  <c r="I302" i="6" s="1"/>
  <c r="F302" i="6"/>
  <c r="G302" i="6"/>
  <c r="H302" i="6"/>
  <c r="K302" i="6" s="1"/>
  <c r="C303" i="6"/>
  <c r="E303" i="6"/>
  <c r="I303" i="6" s="1"/>
  <c r="F303" i="6"/>
  <c r="G303" i="6"/>
  <c r="H303" i="6"/>
  <c r="K303" i="6" s="1"/>
  <c r="C304" i="6"/>
  <c r="E304" i="6"/>
  <c r="J304" i="6" s="1"/>
  <c r="F304" i="6"/>
  <c r="G304" i="6"/>
  <c r="H304" i="6"/>
  <c r="K304" i="6" s="1"/>
  <c r="C305" i="6"/>
  <c r="E305" i="6"/>
  <c r="I305" i="6" s="1"/>
  <c r="F305" i="6"/>
  <c r="G305" i="6"/>
  <c r="H305" i="6"/>
  <c r="K305" i="6" s="1"/>
  <c r="C306" i="6"/>
  <c r="E306" i="6"/>
  <c r="I306" i="6" s="1"/>
  <c r="F306" i="6"/>
  <c r="G306" i="6"/>
  <c r="H306" i="6"/>
  <c r="K306" i="6" s="1"/>
  <c r="C307" i="6"/>
  <c r="E307" i="6"/>
  <c r="I307" i="6" s="1"/>
  <c r="F307" i="6"/>
  <c r="G307" i="6"/>
  <c r="H307" i="6"/>
  <c r="K307" i="6" s="1"/>
  <c r="C308" i="6"/>
  <c r="E308" i="6"/>
  <c r="J308" i="6" s="1"/>
  <c r="F308" i="6"/>
  <c r="G308" i="6"/>
  <c r="H308" i="6"/>
  <c r="K308" i="6" s="1"/>
  <c r="I308" i="6"/>
  <c r="C309" i="6"/>
  <c r="E309" i="6"/>
  <c r="I309" i="6" s="1"/>
  <c r="F309" i="6"/>
  <c r="G309" i="6"/>
  <c r="H309" i="6"/>
  <c r="K309" i="6" s="1"/>
  <c r="C310" i="6"/>
  <c r="E310" i="6"/>
  <c r="I310" i="6" s="1"/>
  <c r="F310" i="6"/>
  <c r="G310" i="6"/>
  <c r="H310" i="6"/>
  <c r="K310" i="6" s="1"/>
  <c r="C311" i="6"/>
  <c r="E311" i="6"/>
  <c r="I311" i="6" s="1"/>
  <c r="F311" i="6"/>
  <c r="G311" i="6"/>
  <c r="H311" i="6"/>
  <c r="K311" i="6" s="1"/>
  <c r="C312" i="6"/>
  <c r="E312" i="6"/>
  <c r="I312" i="6" s="1"/>
  <c r="F312" i="6"/>
  <c r="G312" i="6"/>
  <c r="H312" i="6"/>
  <c r="K312" i="6" s="1"/>
  <c r="C313" i="6"/>
  <c r="E313" i="6"/>
  <c r="I313" i="6" s="1"/>
  <c r="F313" i="6"/>
  <c r="G313" i="6"/>
  <c r="H313" i="6"/>
  <c r="K313" i="6" s="1"/>
  <c r="J313" i="6"/>
  <c r="C314" i="6"/>
  <c r="E314" i="6"/>
  <c r="I314" i="6" s="1"/>
  <c r="F314" i="6"/>
  <c r="G314" i="6"/>
  <c r="H314" i="6"/>
  <c r="K314" i="6" s="1"/>
  <c r="C315" i="6"/>
  <c r="E315" i="6"/>
  <c r="I315" i="6" s="1"/>
  <c r="F315" i="6"/>
  <c r="G315" i="6"/>
  <c r="H315" i="6"/>
  <c r="K315" i="6" s="1"/>
  <c r="C316" i="6"/>
  <c r="E316" i="6"/>
  <c r="I316" i="6" s="1"/>
  <c r="F316" i="6"/>
  <c r="G316" i="6"/>
  <c r="H316" i="6"/>
  <c r="K316" i="6" s="1"/>
  <c r="C317" i="6"/>
  <c r="E317" i="6"/>
  <c r="J317" i="6" s="1"/>
  <c r="F317" i="6"/>
  <c r="G317" i="6"/>
  <c r="H317" i="6"/>
  <c r="K317" i="6" s="1"/>
  <c r="I317" i="6"/>
  <c r="C318" i="6"/>
  <c r="E318" i="6"/>
  <c r="I318" i="6" s="1"/>
  <c r="F318" i="6"/>
  <c r="G318" i="6"/>
  <c r="H318" i="6"/>
  <c r="K318" i="6" s="1"/>
  <c r="C319" i="6"/>
  <c r="E319" i="6"/>
  <c r="I319" i="6" s="1"/>
  <c r="F319" i="6"/>
  <c r="G319" i="6"/>
  <c r="H319" i="6"/>
  <c r="K319" i="6" s="1"/>
  <c r="C320" i="6"/>
  <c r="E320" i="6"/>
  <c r="J320" i="6" s="1"/>
  <c r="F320" i="6"/>
  <c r="G320" i="6"/>
  <c r="H320" i="6"/>
  <c r="K320" i="6" s="1"/>
  <c r="C321" i="6"/>
  <c r="E321" i="6"/>
  <c r="I321" i="6" s="1"/>
  <c r="F321" i="6"/>
  <c r="G321" i="6"/>
  <c r="H321" i="6"/>
  <c r="K321" i="6" s="1"/>
  <c r="J321" i="6"/>
  <c r="C322" i="6"/>
  <c r="E322" i="6"/>
  <c r="I322" i="6" s="1"/>
  <c r="F322" i="6"/>
  <c r="G322" i="6"/>
  <c r="N322" i="6" s="1"/>
  <c r="H322" i="6"/>
  <c r="K322" i="6" s="1"/>
  <c r="C323" i="6"/>
  <c r="E323" i="6"/>
  <c r="I323" i="6" s="1"/>
  <c r="F323" i="6"/>
  <c r="G323" i="6"/>
  <c r="H323" i="6"/>
  <c r="K323" i="6" s="1"/>
  <c r="C324" i="6"/>
  <c r="E324" i="6"/>
  <c r="I324" i="6" s="1"/>
  <c r="F324" i="6"/>
  <c r="G324" i="6"/>
  <c r="H324" i="6"/>
  <c r="K324" i="6" s="1"/>
  <c r="C325" i="6"/>
  <c r="E325" i="6"/>
  <c r="F325" i="6"/>
  <c r="G325" i="6"/>
  <c r="H325" i="6"/>
  <c r="K325" i="6" s="1"/>
  <c r="I325" i="6"/>
  <c r="J325" i="6"/>
  <c r="C326" i="6"/>
  <c r="E326" i="6"/>
  <c r="I326" i="6" s="1"/>
  <c r="F326" i="6"/>
  <c r="G326" i="6"/>
  <c r="H326" i="6"/>
  <c r="K326" i="6" s="1"/>
  <c r="C327" i="6"/>
  <c r="E327" i="6"/>
  <c r="I327" i="6" s="1"/>
  <c r="F327" i="6"/>
  <c r="G327" i="6"/>
  <c r="H327" i="6"/>
  <c r="K327" i="6" s="1"/>
  <c r="C328" i="6"/>
  <c r="E328" i="6"/>
  <c r="J328" i="6" s="1"/>
  <c r="F328" i="6"/>
  <c r="G328" i="6"/>
  <c r="H328" i="6"/>
  <c r="K328" i="6" s="1"/>
  <c r="I328" i="6"/>
  <c r="C329" i="6"/>
  <c r="E329" i="6"/>
  <c r="I329" i="6" s="1"/>
  <c r="F329" i="6"/>
  <c r="G329" i="6"/>
  <c r="L329" i="6" s="1"/>
  <c r="H329" i="6"/>
  <c r="K329" i="6" s="1"/>
  <c r="C330" i="6"/>
  <c r="E330" i="6"/>
  <c r="I330" i="6" s="1"/>
  <c r="F330" i="6"/>
  <c r="G330" i="6"/>
  <c r="H330" i="6"/>
  <c r="K330" i="6" s="1"/>
  <c r="C331" i="6"/>
  <c r="E331" i="6"/>
  <c r="I331" i="6" s="1"/>
  <c r="F331" i="6"/>
  <c r="G331" i="6"/>
  <c r="H331" i="6"/>
  <c r="K331" i="6" s="1"/>
  <c r="C332" i="6"/>
  <c r="E332" i="6"/>
  <c r="I332" i="6" s="1"/>
  <c r="F332" i="6"/>
  <c r="G332" i="6"/>
  <c r="H332" i="6"/>
  <c r="K332" i="6" s="1"/>
  <c r="C333" i="6"/>
  <c r="E333" i="6"/>
  <c r="I333" i="6" s="1"/>
  <c r="F333" i="6"/>
  <c r="G333" i="6"/>
  <c r="H333" i="6"/>
  <c r="K333" i="6" s="1"/>
  <c r="J333" i="6"/>
  <c r="C334" i="6"/>
  <c r="E334" i="6"/>
  <c r="I334" i="6" s="1"/>
  <c r="F334" i="6"/>
  <c r="G334" i="6"/>
  <c r="H334" i="6"/>
  <c r="K334" i="6" s="1"/>
  <c r="C335" i="6"/>
  <c r="E335" i="6"/>
  <c r="I335" i="6" s="1"/>
  <c r="F335" i="6"/>
  <c r="G335" i="6"/>
  <c r="H335" i="6"/>
  <c r="K335" i="6" s="1"/>
  <c r="C336" i="6"/>
  <c r="E336" i="6"/>
  <c r="I336" i="6" s="1"/>
  <c r="F336" i="6"/>
  <c r="G336" i="6"/>
  <c r="H336" i="6"/>
  <c r="K336" i="6" s="1"/>
  <c r="C337" i="6"/>
  <c r="E337" i="6"/>
  <c r="I337" i="6" s="1"/>
  <c r="F337" i="6"/>
  <c r="G337" i="6"/>
  <c r="H337" i="6"/>
  <c r="K337" i="6" s="1"/>
  <c r="C338" i="6"/>
  <c r="E338" i="6"/>
  <c r="I338" i="6" s="1"/>
  <c r="F338" i="6"/>
  <c r="G338" i="6"/>
  <c r="H338" i="6"/>
  <c r="K338" i="6" s="1"/>
  <c r="C339" i="6"/>
  <c r="E339" i="6"/>
  <c r="I339" i="6" s="1"/>
  <c r="F339" i="6"/>
  <c r="G339" i="6"/>
  <c r="H339" i="6"/>
  <c r="K339" i="6" s="1"/>
  <c r="C340" i="6"/>
  <c r="E340" i="6"/>
  <c r="J340" i="6" s="1"/>
  <c r="F340" i="6"/>
  <c r="G340" i="6"/>
  <c r="H340" i="6"/>
  <c r="K340" i="6" s="1"/>
  <c r="C341" i="6"/>
  <c r="E341" i="6"/>
  <c r="I341" i="6" s="1"/>
  <c r="F341" i="6"/>
  <c r="G341" i="6"/>
  <c r="H341" i="6"/>
  <c r="K341" i="6" s="1"/>
  <c r="C342" i="6"/>
  <c r="E342" i="6"/>
  <c r="I342" i="6" s="1"/>
  <c r="F342" i="6"/>
  <c r="G342" i="6"/>
  <c r="H342" i="6"/>
  <c r="K342" i="6" s="1"/>
  <c r="C343" i="6"/>
  <c r="E343" i="6"/>
  <c r="I343" i="6" s="1"/>
  <c r="F343" i="6"/>
  <c r="G343" i="6"/>
  <c r="H343" i="6"/>
  <c r="K343" i="6" s="1"/>
  <c r="C344" i="6"/>
  <c r="E344" i="6"/>
  <c r="J344" i="6" s="1"/>
  <c r="F344" i="6"/>
  <c r="G344" i="6"/>
  <c r="H344" i="6"/>
  <c r="K344" i="6" s="1"/>
  <c r="I344" i="6"/>
  <c r="C345" i="6"/>
  <c r="E345" i="6"/>
  <c r="I345" i="6" s="1"/>
  <c r="F345" i="6"/>
  <c r="G345" i="6"/>
  <c r="H345" i="6"/>
  <c r="K345" i="6" s="1"/>
  <c r="C346" i="6"/>
  <c r="E346" i="6"/>
  <c r="I346" i="6" s="1"/>
  <c r="F346" i="6"/>
  <c r="G346" i="6"/>
  <c r="H346" i="6"/>
  <c r="K346" i="6" s="1"/>
  <c r="C347" i="6"/>
  <c r="E347" i="6"/>
  <c r="I347" i="6" s="1"/>
  <c r="F347" i="6"/>
  <c r="L347" i="6" s="1"/>
  <c r="G347" i="6"/>
  <c r="H347" i="6"/>
  <c r="K347" i="6" s="1"/>
  <c r="C348" i="6"/>
  <c r="E348" i="6"/>
  <c r="J348" i="6" s="1"/>
  <c r="F348" i="6"/>
  <c r="G348" i="6"/>
  <c r="H348" i="6"/>
  <c r="K348" i="6" s="1"/>
  <c r="C349" i="6"/>
  <c r="E349" i="6"/>
  <c r="I349" i="6" s="1"/>
  <c r="F349" i="6"/>
  <c r="G349" i="6"/>
  <c r="H349" i="6"/>
  <c r="K349" i="6" s="1"/>
  <c r="J349" i="6"/>
  <c r="C350" i="6"/>
  <c r="E350" i="6"/>
  <c r="I350" i="6" s="1"/>
  <c r="F350" i="6"/>
  <c r="G350" i="6"/>
  <c r="M350" i="6" s="1"/>
  <c r="H350" i="6"/>
  <c r="K350" i="6"/>
  <c r="C351" i="6"/>
  <c r="E351" i="6"/>
  <c r="I351" i="6" s="1"/>
  <c r="F351" i="6"/>
  <c r="G351" i="6"/>
  <c r="H351" i="6"/>
  <c r="K351" i="6" s="1"/>
  <c r="C352" i="6"/>
  <c r="E352" i="6"/>
  <c r="I352" i="6" s="1"/>
  <c r="F352" i="6"/>
  <c r="G352" i="6"/>
  <c r="H352" i="6"/>
  <c r="K352" i="6" s="1"/>
  <c r="C353" i="6"/>
  <c r="E353" i="6"/>
  <c r="J353" i="6" s="1"/>
  <c r="F353" i="6"/>
  <c r="G353" i="6"/>
  <c r="H353" i="6"/>
  <c r="K353" i="6" s="1"/>
  <c r="I353" i="6"/>
  <c r="C354" i="6"/>
  <c r="E354" i="6"/>
  <c r="I354" i="6" s="1"/>
  <c r="F354" i="6"/>
  <c r="G354" i="6"/>
  <c r="H354" i="6"/>
  <c r="K354" i="6" s="1"/>
  <c r="J354" i="6"/>
  <c r="C355" i="6"/>
  <c r="E355" i="6"/>
  <c r="I355" i="6" s="1"/>
  <c r="F355" i="6"/>
  <c r="G355" i="6"/>
  <c r="H355" i="6"/>
  <c r="K355" i="6" s="1"/>
  <c r="J355" i="6"/>
  <c r="C356" i="6"/>
  <c r="E356" i="6"/>
  <c r="I356" i="6" s="1"/>
  <c r="F356" i="6"/>
  <c r="G356" i="6"/>
  <c r="H356" i="6"/>
  <c r="K356" i="6" s="1"/>
  <c r="C357" i="6"/>
  <c r="E357" i="6"/>
  <c r="I357" i="6" s="1"/>
  <c r="F357" i="6"/>
  <c r="G357" i="6"/>
  <c r="H357" i="6"/>
  <c r="K357" i="6" s="1"/>
  <c r="C358" i="6"/>
  <c r="E358" i="6"/>
  <c r="I358" i="6" s="1"/>
  <c r="F358" i="6"/>
  <c r="G358" i="6"/>
  <c r="H358" i="6"/>
  <c r="K358" i="6" s="1"/>
  <c r="C359" i="6"/>
  <c r="E359" i="6"/>
  <c r="I359" i="6" s="1"/>
  <c r="F359" i="6"/>
  <c r="G359" i="6"/>
  <c r="H359" i="6"/>
  <c r="K359" i="6" s="1"/>
  <c r="C360" i="6"/>
  <c r="E360" i="6"/>
  <c r="I360" i="6" s="1"/>
  <c r="F360" i="6"/>
  <c r="G360" i="6"/>
  <c r="H360" i="6"/>
  <c r="K360" i="6" s="1"/>
  <c r="C361" i="6"/>
  <c r="E361" i="6"/>
  <c r="I361" i="6" s="1"/>
  <c r="F361" i="6"/>
  <c r="G361" i="6"/>
  <c r="H361" i="6"/>
  <c r="K361" i="6" s="1"/>
  <c r="J361" i="6"/>
  <c r="C362" i="6"/>
  <c r="E362" i="6"/>
  <c r="I362" i="6" s="1"/>
  <c r="F362" i="6"/>
  <c r="G362" i="6"/>
  <c r="H362" i="6"/>
  <c r="K362" i="6" s="1"/>
  <c r="C363" i="6"/>
  <c r="E363" i="6"/>
  <c r="I363" i="6" s="1"/>
  <c r="F363" i="6"/>
  <c r="G363" i="6"/>
  <c r="H363" i="6"/>
  <c r="K363" i="6" s="1"/>
  <c r="C364" i="6"/>
  <c r="E364" i="6"/>
  <c r="I364" i="6" s="1"/>
  <c r="F364" i="6"/>
  <c r="G364" i="6"/>
  <c r="H364" i="6"/>
  <c r="K364" i="6" s="1"/>
  <c r="C365" i="6"/>
  <c r="E365" i="6"/>
  <c r="I365" i="6" s="1"/>
  <c r="F365" i="6"/>
  <c r="G365" i="6"/>
  <c r="H365" i="6"/>
  <c r="K365" i="6" s="1"/>
  <c r="C366" i="6"/>
  <c r="E366" i="6"/>
  <c r="I366" i="6" s="1"/>
  <c r="F366" i="6"/>
  <c r="G366" i="6"/>
  <c r="H366" i="6"/>
  <c r="K366" i="6" s="1"/>
  <c r="C367" i="6"/>
  <c r="E367" i="6"/>
  <c r="I367" i="6" s="1"/>
  <c r="F367" i="6"/>
  <c r="G367" i="6"/>
  <c r="N367" i="6" s="1"/>
  <c r="H367" i="6"/>
  <c r="K367" i="6" s="1"/>
  <c r="C368" i="6"/>
  <c r="E368" i="6"/>
  <c r="J368" i="6" s="1"/>
  <c r="F368" i="6"/>
  <c r="G368" i="6"/>
  <c r="H368" i="6"/>
  <c r="K368" i="6" s="1"/>
  <c r="I368" i="6"/>
  <c r="C369" i="6"/>
  <c r="E369" i="6"/>
  <c r="I369" i="6" s="1"/>
  <c r="F369" i="6"/>
  <c r="G369" i="6"/>
  <c r="H369" i="6"/>
  <c r="K369" i="6" s="1"/>
  <c r="C370" i="6"/>
  <c r="E370" i="6"/>
  <c r="I370" i="6" s="1"/>
  <c r="F370" i="6"/>
  <c r="G370" i="6"/>
  <c r="H370" i="6"/>
  <c r="K370" i="6" s="1"/>
  <c r="C371" i="6"/>
  <c r="E371" i="6"/>
  <c r="I371" i="6" s="1"/>
  <c r="F371" i="6"/>
  <c r="G371" i="6"/>
  <c r="H371" i="6"/>
  <c r="K371" i="6" s="1"/>
  <c r="C372" i="6"/>
  <c r="E372" i="6"/>
  <c r="I372" i="6" s="1"/>
  <c r="F372" i="6"/>
  <c r="G372" i="6"/>
  <c r="H372" i="6"/>
  <c r="K372" i="6" s="1"/>
  <c r="C373" i="6"/>
  <c r="E373" i="6"/>
  <c r="J373" i="6" s="1"/>
  <c r="F373" i="6"/>
  <c r="G373" i="6"/>
  <c r="H373" i="6"/>
  <c r="K373" i="6" s="1"/>
  <c r="I373" i="6"/>
  <c r="C374" i="6"/>
  <c r="E374" i="6"/>
  <c r="I374" i="6" s="1"/>
  <c r="F374" i="6"/>
  <c r="G374" i="6"/>
  <c r="H374" i="6"/>
  <c r="K374" i="6" s="1"/>
  <c r="C375" i="6"/>
  <c r="E375" i="6"/>
  <c r="I375" i="6" s="1"/>
  <c r="F375" i="6"/>
  <c r="G375" i="6"/>
  <c r="H375" i="6"/>
  <c r="K375" i="6" s="1"/>
  <c r="C376" i="6"/>
  <c r="E376" i="6"/>
  <c r="J376" i="6" s="1"/>
  <c r="F376" i="6"/>
  <c r="G376" i="6"/>
  <c r="H376" i="6"/>
  <c r="K376" i="6" s="1"/>
  <c r="C377" i="6"/>
  <c r="E377" i="6"/>
  <c r="J377" i="6" s="1"/>
  <c r="F377" i="6"/>
  <c r="G377" i="6"/>
  <c r="H377" i="6"/>
  <c r="K377" i="6" s="1"/>
  <c r="I377" i="6"/>
  <c r="C378" i="6"/>
  <c r="E378" i="6"/>
  <c r="I378" i="6" s="1"/>
  <c r="F378" i="6"/>
  <c r="G378" i="6"/>
  <c r="H378" i="6"/>
  <c r="K378" i="6" s="1"/>
  <c r="C379" i="6"/>
  <c r="E379" i="6"/>
  <c r="I379" i="6" s="1"/>
  <c r="F379" i="6"/>
  <c r="G379" i="6"/>
  <c r="H379" i="6"/>
  <c r="K379" i="6" s="1"/>
  <c r="J379" i="6"/>
  <c r="C380" i="6"/>
  <c r="E380" i="6"/>
  <c r="J380" i="6" s="1"/>
  <c r="F380" i="6"/>
  <c r="G380" i="6"/>
  <c r="H380" i="6"/>
  <c r="K380" i="6" s="1"/>
  <c r="I380" i="6"/>
  <c r="C381" i="6"/>
  <c r="E381" i="6"/>
  <c r="I381" i="6" s="1"/>
  <c r="F381" i="6"/>
  <c r="G381" i="6"/>
  <c r="H381" i="6"/>
  <c r="K381" i="6" s="1"/>
  <c r="J381" i="6"/>
  <c r="C382" i="6"/>
  <c r="E382" i="6"/>
  <c r="I382" i="6" s="1"/>
  <c r="F382" i="6"/>
  <c r="G382" i="6"/>
  <c r="H382" i="6"/>
  <c r="K382" i="6" s="1"/>
  <c r="C383" i="6"/>
  <c r="E383" i="6"/>
  <c r="I383" i="6" s="1"/>
  <c r="F383" i="6"/>
  <c r="G383" i="6"/>
  <c r="H383" i="6"/>
  <c r="K383" i="6" s="1"/>
  <c r="C384" i="6"/>
  <c r="E384" i="6"/>
  <c r="I384" i="6" s="1"/>
  <c r="F384" i="6"/>
  <c r="G384" i="6"/>
  <c r="H384" i="6"/>
  <c r="K384" i="6" s="1"/>
  <c r="C385" i="6"/>
  <c r="E385" i="6"/>
  <c r="J385" i="6" s="1"/>
  <c r="F385" i="6"/>
  <c r="G385" i="6"/>
  <c r="H385" i="6"/>
  <c r="K385" i="6" s="1"/>
  <c r="I385" i="6"/>
  <c r="C386" i="6"/>
  <c r="E386" i="6"/>
  <c r="I386" i="6" s="1"/>
  <c r="F386" i="6"/>
  <c r="G386" i="6"/>
  <c r="H386" i="6"/>
  <c r="K386" i="6" s="1"/>
  <c r="C387" i="6"/>
  <c r="E387" i="6"/>
  <c r="I387" i="6" s="1"/>
  <c r="F387" i="6"/>
  <c r="G387" i="6"/>
  <c r="H387" i="6"/>
  <c r="K387" i="6" s="1"/>
  <c r="C388" i="6"/>
  <c r="E388" i="6"/>
  <c r="J388" i="6" s="1"/>
  <c r="F388" i="6"/>
  <c r="G388" i="6"/>
  <c r="H388" i="6"/>
  <c r="K388" i="6" s="1"/>
  <c r="C389" i="6"/>
  <c r="E389" i="6"/>
  <c r="J389" i="6" s="1"/>
  <c r="F389" i="6"/>
  <c r="G389" i="6"/>
  <c r="H389" i="6"/>
  <c r="K389" i="6" s="1"/>
  <c r="I389" i="6"/>
  <c r="C390" i="6"/>
  <c r="E390" i="6"/>
  <c r="I390" i="6" s="1"/>
  <c r="F390" i="6"/>
  <c r="G390" i="6"/>
  <c r="H390" i="6"/>
  <c r="K390" i="6" s="1"/>
  <c r="C391" i="6"/>
  <c r="E391" i="6"/>
  <c r="I391" i="6" s="1"/>
  <c r="F391" i="6"/>
  <c r="G391" i="6"/>
  <c r="H391" i="6"/>
  <c r="K391" i="6" s="1"/>
  <c r="C392" i="6"/>
  <c r="E392" i="6"/>
  <c r="J392" i="6" s="1"/>
  <c r="F392" i="6"/>
  <c r="G392" i="6"/>
  <c r="H392" i="6"/>
  <c r="K392" i="6" s="1"/>
  <c r="I392" i="6"/>
  <c r="C393" i="6"/>
  <c r="E393" i="6"/>
  <c r="I393" i="6" s="1"/>
  <c r="F393" i="6"/>
  <c r="G393" i="6"/>
  <c r="H393" i="6"/>
  <c r="K393" i="6" s="1"/>
  <c r="C394" i="6"/>
  <c r="E394" i="6"/>
  <c r="I394" i="6" s="1"/>
  <c r="F394" i="6"/>
  <c r="G394" i="6"/>
  <c r="H394" i="6"/>
  <c r="K394" i="6" s="1"/>
  <c r="C395" i="6"/>
  <c r="E395" i="6"/>
  <c r="I395" i="6" s="1"/>
  <c r="F395" i="6"/>
  <c r="G395" i="6"/>
  <c r="H395" i="6"/>
  <c r="K395" i="6" s="1"/>
  <c r="C396" i="6"/>
  <c r="E396" i="6"/>
  <c r="I396" i="6" s="1"/>
  <c r="F396" i="6"/>
  <c r="G396" i="6"/>
  <c r="H396" i="6"/>
  <c r="K396" i="6" s="1"/>
  <c r="J396" i="6"/>
  <c r="C397" i="6"/>
  <c r="E397" i="6"/>
  <c r="I397" i="6" s="1"/>
  <c r="F397" i="6"/>
  <c r="G397" i="6"/>
  <c r="H397" i="6"/>
  <c r="K397" i="6" s="1"/>
  <c r="C398" i="6"/>
  <c r="E398" i="6"/>
  <c r="I398" i="6" s="1"/>
  <c r="F398" i="6"/>
  <c r="G398" i="6"/>
  <c r="H398" i="6"/>
  <c r="K398" i="6" s="1"/>
  <c r="J398" i="6"/>
  <c r="C399" i="6"/>
  <c r="E399" i="6"/>
  <c r="I399" i="6" s="1"/>
  <c r="F399" i="6"/>
  <c r="G399" i="6"/>
  <c r="H399" i="6"/>
  <c r="K399" i="6" s="1"/>
  <c r="C400" i="6"/>
  <c r="E400" i="6"/>
  <c r="I400" i="6" s="1"/>
  <c r="F400" i="6"/>
  <c r="G400" i="6"/>
  <c r="H400" i="6"/>
  <c r="K400" i="6" s="1"/>
  <c r="C401" i="6"/>
  <c r="E401" i="6"/>
  <c r="J401" i="6" s="1"/>
  <c r="F401" i="6"/>
  <c r="G401" i="6"/>
  <c r="H401" i="6"/>
  <c r="K401" i="6" s="1"/>
  <c r="I401" i="6"/>
  <c r="C402" i="6"/>
  <c r="E402" i="6"/>
  <c r="I402" i="6" s="1"/>
  <c r="F402" i="6"/>
  <c r="G402" i="6"/>
  <c r="H402" i="6"/>
  <c r="K402" i="6" s="1"/>
  <c r="C403" i="6"/>
  <c r="E403" i="6"/>
  <c r="I403" i="6" s="1"/>
  <c r="F403" i="6"/>
  <c r="G403" i="6"/>
  <c r="H403" i="6"/>
  <c r="K403" i="6" s="1"/>
  <c r="J403" i="6"/>
  <c r="C404" i="6"/>
  <c r="E404" i="6"/>
  <c r="J404" i="6" s="1"/>
  <c r="F404" i="6"/>
  <c r="G404" i="6"/>
  <c r="H404" i="6"/>
  <c r="K404" i="6" s="1"/>
  <c r="C405" i="6"/>
  <c r="E405" i="6"/>
  <c r="J405" i="6" s="1"/>
  <c r="F405" i="6"/>
  <c r="G405" i="6"/>
  <c r="H405" i="6"/>
  <c r="K405" i="6" s="1"/>
  <c r="C406" i="6"/>
  <c r="E406" i="6"/>
  <c r="I406" i="6" s="1"/>
  <c r="F406" i="6"/>
  <c r="G406" i="6"/>
  <c r="H406" i="6"/>
  <c r="K406" i="6" s="1"/>
  <c r="C407" i="6"/>
  <c r="E407" i="6"/>
  <c r="I407" i="6" s="1"/>
  <c r="F407" i="6"/>
  <c r="G407" i="6"/>
  <c r="H407" i="6"/>
  <c r="K407" i="6" s="1"/>
  <c r="C408" i="6"/>
  <c r="E408" i="6"/>
  <c r="I408" i="6" s="1"/>
  <c r="F408" i="6"/>
  <c r="G408" i="6"/>
  <c r="H408" i="6"/>
  <c r="K408" i="6" s="1"/>
  <c r="C409" i="6"/>
  <c r="E409" i="6"/>
  <c r="J409" i="6" s="1"/>
  <c r="F409" i="6"/>
  <c r="G409" i="6"/>
  <c r="H409" i="6"/>
  <c r="K409" i="6" s="1"/>
  <c r="C410" i="6"/>
  <c r="E410" i="6"/>
  <c r="I410" i="6" s="1"/>
  <c r="F410" i="6"/>
  <c r="G410" i="6"/>
  <c r="H410" i="6"/>
  <c r="K410" i="6" s="1"/>
  <c r="C411" i="6"/>
  <c r="E411" i="6"/>
  <c r="I411" i="6" s="1"/>
  <c r="F411" i="6"/>
  <c r="G411" i="6"/>
  <c r="H411" i="6"/>
  <c r="K411" i="6" s="1"/>
  <c r="C412" i="6"/>
  <c r="E412" i="6"/>
  <c r="I412" i="6" s="1"/>
  <c r="F412" i="6"/>
  <c r="G412" i="6"/>
  <c r="H412" i="6"/>
  <c r="K412" i="6" s="1"/>
  <c r="J412" i="6"/>
  <c r="C413" i="6"/>
  <c r="E413" i="6"/>
  <c r="I413" i="6" s="1"/>
  <c r="F413" i="6"/>
  <c r="G413" i="6"/>
  <c r="H413" i="6"/>
  <c r="K413" i="6" s="1"/>
  <c r="C414" i="6"/>
  <c r="E414" i="6"/>
  <c r="I414" i="6" s="1"/>
  <c r="F414" i="6"/>
  <c r="G414" i="6"/>
  <c r="H414" i="6"/>
  <c r="K414" i="6" s="1"/>
  <c r="C415" i="6"/>
  <c r="E415" i="6"/>
  <c r="I415" i="6" s="1"/>
  <c r="F415" i="6"/>
  <c r="G415" i="6"/>
  <c r="H415" i="6"/>
  <c r="K415" i="6" s="1"/>
  <c r="C416" i="6"/>
  <c r="E416" i="6"/>
  <c r="I416" i="6" s="1"/>
  <c r="F416" i="6"/>
  <c r="G416" i="6"/>
  <c r="H416" i="6"/>
  <c r="K416" i="6" s="1"/>
  <c r="C417" i="6"/>
  <c r="E417" i="6"/>
  <c r="I417" i="6" s="1"/>
  <c r="F417" i="6"/>
  <c r="G417" i="6"/>
  <c r="H417" i="6"/>
  <c r="K417" i="6" s="1"/>
  <c r="C418" i="6"/>
  <c r="E418" i="6"/>
  <c r="I418" i="6" s="1"/>
  <c r="F418" i="6"/>
  <c r="G418" i="6"/>
  <c r="M418" i="6" s="1"/>
  <c r="H418" i="6"/>
  <c r="K418" i="6" s="1"/>
  <c r="C419" i="6"/>
  <c r="E419" i="6"/>
  <c r="I419" i="6" s="1"/>
  <c r="F419" i="6"/>
  <c r="G419" i="6"/>
  <c r="H419" i="6"/>
  <c r="K419" i="6" s="1"/>
  <c r="J419" i="6"/>
  <c r="C420" i="6"/>
  <c r="E420" i="6"/>
  <c r="J420" i="6" s="1"/>
  <c r="F420" i="6"/>
  <c r="G420" i="6"/>
  <c r="H420" i="6"/>
  <c r="K420" i="6" s="1"/>
  <c r="C421" i="6"/>
  <c r="E421" i="6"/>
  <c r="I421" i="6" s="1"/>
  <c r="F421" i="6"/>
  <c r="G421" i="6"/>
  <c r="H421" i="6"/>
  <c r="K421" i="6" s="1"/>
  <c r="C422" i="6"/>
  <c r="E422" i="6"/>
  <c r="I422" i="6" s="1"/>
  <c r="F422" i="6"/>
  <c r="G422" i="6"/>
  <c r="H422" i="6"/>
  <c r="K422" i="6" s="1"/>
  <c r="C423" i="6"/>
  <c r="E423" i="6"/>
  <c r="F423" i="6"/>
  <c r="G423" i="6"/>
  <c r="H423" i="6"/>
  <c r="K423" i="6" s="1"/>
  <c r="C424" i="6"/>
  <c r="E424" i="6"/>
  <c r="J424" i="6" s="1"/>
  <c r="F424" i="6"/>
  <c r="G424" i="6"/>
  <c r="H424" i="6"/>
  <c r="K424" i="6" s="1"/>
  <c r="I424" i="6"/>
  <c r="C425" i="6"/>
  <c r="E425" i="6"/>
  <c r="I425" i="6" s="1"/>
  <c r="F425" i="6"/>
  <c r="G425" i="6"/>
  <c r="H425" i="6"/>
  <c r="K425" i="6" s="1"/>
  <c r="C426" i="6"/>
  <c r="E426" i="6"/>
  <c r="I426" i="6" s="1"/>
  <c r="F426" i="6"/>
  <c r="G426" i="6"/>
  <c r="H426" i="6"/>
  <c r="K426" i="6"/>
  <c r="C427" i="6"/>
  <c r="E427" i="6"/>
  <c r="I427" i="6" s="1"/>
  <c r="F427" i="6"/>
  <c r="G427" i="6"/>
  <c r="H427" i="6"/>
  <c r="K427" i="6" s="1"/>
  <c r="C428" i="6"/>
  <c r="E428" i="6"/>
  <c r="J428" i="6" s="1"/>
  <c r="F428" i="6"/>
  <c r="G428" i="6"/>
  <c r="H428" i="6"/>
  <c r="K428" i="6" s="1"/>
  <c r="C429" i="6"/>
  <c r="E429" i="6"/>
  <c r="I429" i="6" s="1"/>
  <c r="F429" i="6"/>
  <c r="G429" i="6"/>
  <c r="H429" i="6"/>
  <c r="K429" i="6" s="1"/>
  <c r="C430" i="6"/>
  <c r="E430" i="6"/>
  <c r="I430" i="6" s="1"/>
  <c r="F430" i="6"/>
  <c r="G430" i="6"/>
  <c r="H430" i="6"/>
  <c r="K430" i="6" s="1"/>
  <c r="C431" i="6"/>
  <c r="E431" i="6"/>
  <c r="I431" i="6" s="1"/>
  <c r="F431" i="6"/>
  <c r="G431" i="6"/>
  <c r="H431" i="6"/>
  <c r="K431" i="6" s="1"/>
  <c r="J431" i="6"/>
  <c r="C432" i="6"/>
  <c r="E432" i="6"/>
  <c r="I432" i="6" s="1"/>
  <c r="F432" i="6"/>
  <c r="G432" i="6"/>
  <c r="H432" i="6"/>
  <c r="K432" i="6" s="1"/>
  <c r="C433" i="6"/>
  <c r="E433" i="6"/>
  <c r="J433" i="6" s="1"/>
  <c r="F433" i="6"/>
  <c r="G433" i="6"/>
  <c r="H433" i="6"/>
  <c r="K433" i="6" s="1"/>
  <c r="C434" i="6"/>
  <c r="E434" i="6"/>
  <c r="I434" i="6" s="1"/>
  <c r="F434" i="6"/>
  <c r="G434" i="6"/>
  <c r="H434" i="6"/>
  <c r="K434" i="6" s="1"/>
  <c r="C435" i="6"/>
  <c r="E435" i="6"/>
  <c r="I435" i="6" s="1"/>
  <c r="F435" i="6"/>
  <c r="G435" i="6"/>
  <c r="H435" i="6"/>
  <c r="K435" i="6" s="1"/>
  <c r="C436" i="6"/>
  <c r="E436" i="6"/>
  <c r="I436" i="6" s="1"/>
  <c r="F436" i="6"/>
  <c r="G436" i="6"/>
  <c r="H436" i="6"/>
  <c r="K436" i="6" s="1"/>
  <c r="C437" i="6"/>
  <c r="E437" i="6"/>
  <c r="F437" i="6"/>
  <c r="G437" i="6"/>
  <c r="H437" i="6"/>
  <c r="K437" i="6" s="1"/>
  <c r="C438" i="6"/>
  <c r="E438" i="6"/>
  <c r="F438" i="6"/>
  <c r="G438" i="6"/>
  <c r="H438" i="6"/>
  <c r="K438" i="6" s="1"/>
  <c r="C439" i="6"/>
  <c r="E439" i="6"/>
  <c r="F439" i="6"/>
  <c r="G439" i="6"/>
  <c r="H439" i="6"/>
  <c r="K439" i="6" s="1"/>
  <c r="C440" i="6"/>
  <c r="E440" i="6"/>
  <c r="F440" i="6"/>
  <c r="G440" i="6"/>
  <c r="H440" i="6"/>
  <c r="K440" i="6" s="1"/>
  <c r="C441" i="6"/>
  <c r="E441" i="6"/>
  <c r="F441" i="6"/>
  <c r="G441" i="6"/>
  <c r="H441" i="6"/>
  <c r="K441" i="6" s="1"/>
  <c r="C442" i="6"/>
  <c r="E442" i="6"/>
  <c r="F442" i="6"/>
  <c r="G442" i="6"/>
  <c r="H442" i="6"/>
  <c r="K442" i="6" s="1"/>
  <c r="C443" i="6"/>
  <c r="E443" i="6"/>
  <c r="F443" i="6"/>
  <c r="G443" i="6"/>
  <c r="H443" i="6"/>
  <c r="K443" i="6" s="1"/>
  <c r="C444" i="6"/>
  <c r="E444" i="6"/>
  <c r="F444" i="6"/>
  <c r="G444" i="6"/>
  <c r="H444" i="6"/>
  <c r="K444" i="6" s="1"/>
  <c r="C445" i="6"/>
  <c r="E445" i="6"/>
  <c r="F445" i="6"/>
  <c r="G445" i="6"/>
  <c r="H445" i="6"/>
  <c r="K445" i="6" s="1"/>
  <c r="C446" i="6"/>
  <c r="E446" i="6"/>
  <c r="I446" i="6" s="1"/>
  <c r="F446" i="6"/>
  <c r="G446" i="6"/>
  <c r="H446" i="6"/>
  <c r="K446" i="6" s="1"/>
  <c r="C447" i="6"/>
  <c r="E447" i="6"/>
  <c r="J447" i="6" s="1"/>
  <c r="F447" i="6"/>
  <c r="G447" i="6"/>
  <c r="H447" i="6"/>
  <c r="K447" i="6" s="1"/>
  <c r="C448" i="6"/>
  <c r="E448" i="6"/>
  <c r="J448" i="6" s="1"/>
  <c r="F448" i="6"/>
  <c r="G448" i="6"/>
  <c r="H448" i="6"/>
  <c r="K448" i="6" s="1"/>
  <c r="C449" i="6"/>
  <c r="E449" i="6"/>
  <c r="F449" i="6"/>
  <c r="G449" i="6"/>
  <c r="H449" i="6"/>
  <c r="K449" i="6" s="1"/>
  <c r="C450" i="6"/>
  <c r="E450" i="6"/>
  <c r="I450" i="6" s="1"/>
  <c r="F450" i="6"/>
  <c r="G450" i="6"/>
  <c r="H450" i="6"/>
  <c r="K450" i="6" s="1"/>
  <c r="C451" i="6"/>
  <c r="E451" i="6"/>
  <c r="J451" i="6" s="1"/>
  <c r="F451" i="6"/>
  <c r="G451" i="6"/>
  <c r="H451" i="6"/>
  <c r="K451" i="6" s="1"/>
  <c r="C452" i="6"/>
  <c r="E452" i="6"/>
  <c r="J452" i="6" s="1"/>
  <c r="F452" i="6"/>
  <c r="G452" i="6"/>
  <c r="H452" i="6"/>
  <c r="K452" i="6" s="1"/>
  <c r="C453" i="6"/>
  <c r="E453" i="6"/>
  <c r="F453" i="6"/>
  <c r="G453" i="6"/>
  <c r="H453" i="6"/>
  <c r="K453" i="6" s="1"/>
  <c r="C454" i="6"/>
  <c r="E454" i="6"/>
  <c r="I454" i="6" s="1"/>
  <c r="F454" i="6"/>
  <c r="G454" i="6"/>
  <c r="M454" i="6" s="1"/>
  <c r="H454" i="6"/>
  <c r="K454" i="6" s="1"/>
  <c r="C455" i="6"/>
  <c r="E455" i="6"/>
  <c r="J455" i="6" s="1"/>
  <c r="F455" i="6"/>
  <c r="G455" i="6"/>
  <c r="H455" i="6"/>
  <c r="K455" i="6" s="1"/>
  <c r="C456" i="6"/>
  <c r="E456" i="6"/>
  <c r="J456" i="6" s="1"/>
  <c r="F456" i="6"/>
  <c r="G456" i="6"/>
  <c r="H456" i="6"/>
  <c r="K456" i="6" s="1"/>
  <c r="C457" i="6"/>
  <c r="E457" i="6"/>
  <c r="F457" i="6"/>
  <c r="G457" i="6"/>
  <c r="H457" i="6"/>
  <c r="K457" i="6" s="1"/>
  <c r="C458" i="6"/>
  <c r="E458" i="6"/>
  <c r="I458" i="6" s="1"/>
  <c r="F458" i="6"/>
  <c r="G458" i="6"/>
  <c r="H458" i="6"/>
  <c r="K458" i="6" s="1"/>
  <c r="C459" i="6"/>
  <c r="E459" i="6"/>
  <c r="J459" i="6" s="1"/>
  <c r="F459" i="6"/>
  <c r="G459" i="6"/>
  <c r="H459" i="6"/>
  <c r="K459" i="6" s="1"/>
  <c r="C460" i="6"/>
  <c r="E460" i="6"/>
  <c r="J460" i="6" s="1"/>
  <c r="F460" i="6"/>
  <c r="G460" i="6"/>
  <c r="H460" i="6"/>
  <c r="K460" i="6" s="1"/>
  <c r="C461" i="6"/>
  <c r="E461" i="6"/>
  <c r="F461" i="6"/>
  <c r="G461" i="6"/>
  <c r="H461" i="6"/>
  <c r="K461" i="6" s="1"/>
  <c r="C462" i="6"/>
  <c r="E462" i="6"/>
  <c r="I462" i="6" s="1"/>
  <c r="F462" i="6"/>
  <c r="G462" i="6"/>
  <c r="L462" i="6" s="1"/>
  <c r="H462" i="6"/>
  <c r="K462" i="6"/>
  <c r="C463" i="6"/>
  <c r="E463" i="6"/>
  <c r="J463" i="6" s="1"/>
  <c r="F463" i="6"/>
  <c r="G463" i="6"/>
  <c r="H463" i="6"/>
  <c r="K463" i="6" s="1"/>
  <c r="C464" i="6"/>
  <c r="E464" i="6"/>
  <c r="J464" i="6" s="1"/>
  <c r="F464" i="6"/>
  <c r="G464" i="6"/>
  <c r="H464" i="6"/>
  <c r="K464" i="6" s="1"/>
  <c r="C465" i="6"/>
  <c r="E465" i="6"/>
  <c r="F465" i="6"/>
  <c r="G465" i="6"/>
  <c r="M465" i="6" s="1"/>
  <c r="H465" i="6"/>
  <c r="K465" i="6" s="1"/>
  <c r="C466" i="6"/>
  <c r="E466" i="6"/>
  <c r="I466" i="6" s="1"/>
  <c r="F466" i="6"/>
  <c r="G466" i="6"/>
  <c r="H466" i="6"/>
  <c r="K466" i="6" s="1"/>
  <c r="C467" i="6"/>
  <c r="E467" i="6"/>
  <c r="J467" i="6" s="1"/>
  <c r="F467" i="6"/>
  <c r="G467" i="6"/>
  <c r="H467" i="6"/>
  <c r="K467" i="6" s="1"/>
  <c r="C468" i="6"/>
  <c r="E468" i="6"/>
  <c r="J468" i="6" s="1"/>
  <c r="F468" i="6"/>
  <c r="G468" i="6"/>
  <c r="H468" i="6"/>
  <c r="K468" i="6" s="1"/>
  <c r="C469" i="6"/>
  <c r="E469" i="6"/>
  <c r="F469" i="6"/>
  <c r="G469" i="6"/>
  <c r="H469" i="6"/>
  <c r="K469" i="6" s="1"/>
  <c r="C470" i="6"/>
  <c r="E470" i="6"/>
  <c r="I470" i="6" s="1"/>
  <c r="F470" i="6"/>
  <c r="G470" i="6"/>
  <c r="H470" i="6"/>
  <c r="K470" i="6" s="1"/>
  <c r="C471" i="6"/>
  <c r="E471" i="6"/>
  <c r="J471" i="6" s="1"/>
  <c r="F471" i="6"/>
  <c r="L471" i="6" s="1"/>
  <c r="G471" i="6"/>
  <c r="H471" i="6"/>
  <c r="K471" i="6" s="1"/>
  <c r="C472" i="6"/>
  <c r="E472" i="6"/>
  <c r="J472" i="6" s="1"/>
  <c r="F472" i="6"/>
  <c r="G472" i="6"/>
  <c r="H472" i="6"/>
  <c r="K472" i="6" s="1"/>
  <c r="C473" i="6"/>
  <c r="E473" i="6"/>
  <c r="F473" i="6"/>
  <c r="G473" i="6"/>
  <c r="H473" i="6"/>
  <c r="K473" i="6" s="1"/>
  <c r="C474" i="6"/>
  <c r="E474" i="6"/>
  <c r="I474" i="6" s="1"/>
  <c r="F474" i="6"/>
  <c r="M474" i="6" s="1"/>
  <c r="G474" i="6"/>
  <c r="H474" i="6"/>
  <c r="K474" i="6" s="1"/>
  <c r="C475" i="6"/>
  <c r="E475" i="6"/>
  <c r="J475" i="6" s="1"/>
  <c r="F475" i="6"/>
  <c r="G475" i="6"/>
  <c r="H475" i="6"/>
  <c r="K475" i="6" s="1"/>
  <c r="C476" i="6"/>
  <c r="E476" i="6"/>
  <c r="J476" i="6" s="1"/>
  <c r="F476" i="6"/>
  <c r="G476" i="6"/>
  <c r="H476" i="6"/>
  <c r="K476" i="6" s="1"/>
  <c r="C477" i="6"/>
  <c r="E477" i="6"/>
  <c r="F477" i="6"/>
  <c r="G477" i="6"/>
  <c r="H477" i="6"/>
  <c r="K477" i="6" s="1"/>
  <c r="C478" i="6"/>
  <c r="E478" i="6"/>
  <c r="I478" i="6" s="1"/>
  <c r="F478" i="6"/>
  <c r="G478" i="6"/>
  <c r="H478" i="6"/>
  <c r="K478" i="6" s="1"/>
  <c r="C479" i="6"/>
  <c r="E479" i="6"/>
  <c r="J479" i="6" s="1"/>
  <c r="F479" i="6"/>
  <c r="G479" i="6"/>
  <c r="H479" i="6"/>
  <c r="K479" i="6" s="1"/>
  <c r="C480" i="6"/>
  <c r="E480" i="6"/>
  <c r="J480" i="6" s="1"/>
  <c r="F480" i="6"/>
  <c r="G480" i="6"/>
  <c r="H480" i="6"/>
  <c r="K480" i="6" s="1"/>
  <c r="C481" i="6"/>
  <c r="E481" i="6"/>
  <c r="I481" i="6" s="1"/>
  <c r="F481" i="6"/>
  <c r="G481" i="6"/>
  <c r="H481" i="6"/>
  <c r="K481" i="6" s="1"/>
  <c r="C482" i="6"/>
  <c r="E482" i="6"/>
  <c r="I482" i="6" s="1"/>
  <c r="F482" i="6"/>
  <c r="G482" i="6"/>
  <c r="H482" i="6"/>
  <c r="K482" i="6" s="1"/>
  <c r="C483" i="6"/>
  <c r="E483" i="6"/>
  <c r="F483" i="6"/>
  <c r="G483" i="6"/>
  <c r="H483" i="6"/>
  <c r="K483" i="6" s="1"/>
  <c r="C484" i="6"/>
  <c r="E484" i="6"/>
  <c r="J484" i="6" s="1"/>
  <c r="F484" i="6"/>
  <c r="G484" i="6"/>
  <c r="H484" i="6"/>
  <c r="K484" i="6" s="1"/>
  <c r="C485" i="6"/>
  <c r="E485" i="6"/>
  <c r="I485" i="6" s="1"/>
  <c r="F485" i="6"/>
  <c r="N485" i="6" s="1"/>
  <c r="G485" i="6"/>
  <c r="H485" i="6"/>
  <c r="K485" i="6" s="1"/>
  <c r="C486" i="6"/>
  <c r="E486" i="6"/>
  <c r="J486" i="6" s="1"/>
  <c r="F486" i="6"/>
  <c r="G486" i="6"/>
  <c r="H486" i="6"/>
  <c r="K486" i="6" s="1"/>
  <c r="I486" i="6"/>
  <c r="C487" i="6"/>
  <c r="E487" i="6"/>
  <c r="I487" i="6" s="1"/>
  <c r="F487" i="6"/>
  <c r="G487" i="6"/>
  <c r="H487" i="6"/>
  <c r="K487" i="6" s="1"/>
  <c r="C488" i="6"/>
  <c r="E488" i="6"/>
  <c r="J488" i="6" s="1"/>
  <c r="F488" i="6"/>
  <c r="G488" i="6"/>
  <c r="H488" i="6"/>
  <c r="K488" i="6" s="1"/>
  <c r="C489" i="6"/>
  <c r="E489" i="6"/>
  <c r="I489" i="6" s="1"/>
  <c r="F489" i="6"/>
  <c r="G489" i="6"/>
  <c r="H489" i="6"/>
  <c r="K489" i="6" s="1"/>
  <c r="C490" i="6"/>
  <c r="E490" i="6"/>
  <c r="J490" i="6" s="1"/>
  <c r="F490" i="6"/>
  <c r="G490" i="6"/>
  <c r="H490" i="6"/>
  <c r="K490" i="6" s="1"/>
  <c r="C491" i="6"/>
  <c r="E491" i="6"/>
  <c r="I491" i="6" s="1"/>
  <c r="F491" i="6"/>
  <c r="G491" i="6"/>
  <c r="H491" i="6"/>
  <c r="K491" i="6" s="1"/>
  <c r="C492" i="6"/>
  <c r="E492" i="6"/>
  <c r="J492" i="6" s="1"/>
  <c r="F492" i="6"/>
  <c r="G492" i="6"/>
  <c r="H492" i="6"/>
  <c r="K492" i="6" s="1"/>
  <c r="C493" i="6"/>
  <c r="E493" i="6"/>
  <c r="F493" i="6"/>
  <c r="G493" i="6"/>
  <c r="H493" i="6"/>
  <c r="K493" i="6" s="1"/>
  <c r="C494" i="6"/>
  <c r="E494" i="6"/>
  <c r="F494" i="6"/>
  <c r="G494" i="6"/>
  <c r="H494" i="6"/>
  <c r="K494" i="6" s="1"/>
  <c r="C495" i="6"/>
  <c r="E495" i="6"/>
  <c r="J495" i="6" s="1"/>
  <c r="F495" i="6"/>
  <c r="G495" i="6"/>
  <c r="H495" i="6"/>
  <c r="I495" i="6"/>
  <c r="K495" i="6"/>
  <c r="C496" i="6"/>
  <c r="E496" i="6"/>
  <c r="J496" i="6" s="1"/>
  <c r="F496" i="6"/>
  <c r="G496" i="6"/>
  <c r="M496" i="6" s="1"/>
  <c r="H496" i="6"/>
  <c r="K496" i="6" s="1"/>
  <c r="C497" i="6"/>
  <c r="E497" i="6"/>
  <c r="I497" i="6" s="1"/>
  <c r="F497" i="6"/>
  <c r="G497" i="6"/>
  <c r="H497" i="6"/>
  <c r="K497" i="6" s="1"/>
  <c r="C498" i="6"/>
  <c r="E498" i="6"/>
  <c r="F498" i="6"/>
  <c r="G498" i="6"/>
  <c r="H498" i="6"/>
  <c r="K498" i="6" s="1"/>
  <c r="C499" i="6"/>
  <c r="E499" i="6"/>
  <c r="J499" i="6" s="1"/>
  <c r="F499" i="6"/>
  <c r="G499" i="6"/>
  <c r="H499" i="6"/>
  <c r="K499" i="6" s="1"/>
  <c r="C500" i="6"/>
  <c r="E500" i="6"/>
  <c r="J500" i="6" s="1"/>
  <c r="F500" i="6"/>
  <c r="G500" i="6"/>
  <c r="H500" i="6"/>
  <c r="K500" i="6" s="1"/>
  <c r="C501" i="6"/>
  <c r="E501" i="6"/>
  <c r="F501" i="6"/>
  <c r="G501" i="6"/>
  <c r="H501" i="6"/>
  <c r="K501" i="6" s="1"/>
  <c r="C502" i="6"/>
  <c r="E502" i="6"/>
  <c r="F502" i="6"/>
  <c r="G502" i="6"/>
  <c r="L502" i="6" s="1"/>
  <c r="H502" i="6"/>
  <c r="K502" i="6" s="1"/>
  <c r="C503" i="6"/>
  <c r="E503" i="6"/>
  <c r="I503" i="6" s="1"/>
  <c r="F503" i="6"/>
  <c r="G503" i="6"/>
  <c r="H503" i="6"/>
  <c r="K503" i="6" s="1"/>
  <c r="C504" i="6"/>
  <c r="E504" i="6"/>
  <c r="J504" i="6" s="1"/>
  <c r="F504" i="6"/>
  <c r="G504" i="6"/>
  <c r="H504" i="6"/>
  <c r="K504" i="6" s="1"/>
  <c r="I504" i="6"/>
  <c r="C505" i="6"/>
  <c r="E505" i="6"/>
  <c r="F505" i="6"/>
  <c r="G505" i="6"/>
  <c r="H505" i="6"/>
  <c r="K505" i="6" s="1"/>
  <c r="C506" i="6"/>
  <c r="E506" i="6"/>
  <c r="F506" i="6"/>
  <c r="G506" i="6"/>
  <c r="H506" i="6"/>
  <c r="K506" i="6" s="1"/>
  <c r="C507" i="6"/>
  <c r="E507" i="6"/>
  <c r="I507" i="6" s="1"/>
  <c r="F507" i="6"/>
  <c r="G507" i="6"/>
  <c r="H507" i="6"/>
  <c r="K507" i="6" s="1"/>
  <c r="C508" i="6"/>
  <c r="E508" i="6"/>
  <c r="J508" i="6" s="1"/>
  <c r="F508" i="6"/>
  <c r="G508" i="6"/>
  <c r="H508" i="6"/>
  <c r="K508" i="6" s="1"/>
  <c r="C509" i="6"/>
  <c r="E509" i="6"/>
  <c r="I509" i="6" s="1"/>
  <c r="F509" i="6"/>
  <c r="G509" i="6"/>
  <c r="H509" i="6"/>
  <c r="K509" i="6"/>
  <c r="C510" i="6"/>
  <c r="E510" i="6"/>
  <c r="F510" i="6"/>
  <c r="G510" i="6"/>
  <c r="H510" i="6"/>
  <c r="K510" i="6" s="1"/>
  <c r="C511" i="6"/>
  <c r="E511" i="6"/>
  <c r="I511" i="6" s="1"/>
  <c r="F511" i="6"/>
  <c r="G511" i="6"/>
  <c r="H511" i="6"/>
  <c r="K511" i="6" s="1"/>
  <c r="J511" i="6"/>
  <c r="C512" i="6"/>
  <c r="E512" i="6"/>
  <c r="F512" i="6"/>
  <c r="G512" i="6"/>
  <c r="H512" i="6"/>
  <c r="K512" i="6" s="1"/>
  <c r="C513" i="6"/>
  <c r="E513" i="6"/>
  <c r="F513" i="6"/>
  <c r="G513" i="6"/>
  <c r="M513" i="6" s="1"/>
  <c r="H513" i="6"/>
  <c r="K513" i="6" s="1"/>
  <c r="C514" i="6"/>
  <c r="E514" i="6"/>
  <c r="F514" i="6"/>
  <c r="G514" i="6"/>
  <c r="H514" i="6"/>
  <c r="K514" i="6" s="1"/>
  <c r="C515" i="6"/>
  <c r="E515" i="6"/>
  <c r="I515" i="6" s="1"/>
  <c r="F515" i="6"/>
  <c r="G515" i="6"/>
  <c r="H515" i="6"/>
  <c r="K515" i="6" s="1"/>
  <c r="C516" i="6"/>
  <c r="E516" i="6"/>
  <c r="F516" i="6"/>
  <c r="L516" i="6" s="1"/>
  <c r="G516" i="6"/>
  <c r="H516" i="6"/>
  <c r="K516" i="6" s="1"/>
  <c r="C517" i="6"/>
  <c r="E517" i="6"/>
  <c r="I517" i="6" s="1"/>
  <c r="F517" i="6"/>
  <c r="G517" i="6"/>
  <c r="H517" i="6"/>
  <c r="J517" i="6"/>
  <c r="K517" i="6"/>
  <c r="C518" i="6"/>
  <c r="E518" i="6"/>
  <c r="J518" i="6" s="1"/>
  <c r="F518" i="6"/>
  <c r="G518" i="6"/>
  <c r="H518" i="6"/>
  <c r="K518" i="6" s="1"/>
  <c r="I518" i="6"/>
  <c r="C519" i="6"/>
  <c r="E519" i="6"/>
  <c r="I519" i="6" s="1"/>
  <c r="F519" i="6"/>
  <c r="G519" i="6"/>
  <c r="H519" i="6"/>
  <c r="K519" i="6" s="1"/>
  <c r="C520" i="6"/>
  <c r="E520" i="6"/>
  <c r="J520" i="6" s="1"/>
  <c r="F520" i="6"/>
  <c r="G520" i="6"/>
  <c r="H520" i="6"/>
  <c r="K520" i="6" s="1"/>
  <c r="I520" i="6"/>
  <c r="C521" i="6"/>
  <c r="E521" i="6"/>
  <c r="I521" i="6" s="1"/>
  <c r="F521" i="6"/>
  <c r="G521" i="6"/>
  <c r="H521" i="6"/>
  <c r="K521" i="6" s="1"/>
  <c r="C522" i="6"/>
  <c r="E522" i="6"/>
  <c r="J522" i="6" s="1"/>
  <c r="F522" i="6"/>
  <c r="G522" i="6"/>
  <c r="H522" i="6"/>
  <c r="K522" i="6" s="1"/>
  <c r="C523" i="6"/>
  <c r="E523" i="6"/>
  <c r="I523" i="6" s="1"/>
  <c r="F523" i="6"/>
  <c r="G523" i="6"/>
  <c r="H523" i="6"/>
  <c r="K523" i="6" s="1"/>
  <c r="C524" i="6"/>
  <c r="E524" i="6"/>
  <c r="J524" i="6" s="1"/>
  <c r="F524" i="6"/>
  <c r="G524" i="6"/>
  <c r="H524" i="6"/>
  <c r="K524" i="6" s="1"/>
  <c r="C525" i="6"/>
  <c r="E525" i="6"/>
  <c r="I525" i="6" s="1"/>
  <c r="F525" i="6"/>
  <c r="G525" i="6"/>
  <c r="H525" i="6"/>
  <c r="K525" i="6" s="1"/>
  <c r="C526" i="6"/>
  <c r="E526" i="6"/>
  <c r="J526" i="6" s="1"/>
  <c r="F526" i="6"/>
  <c r="G526" i="6"/>
  <c r="H526" i="6"/>
  <c r="K526" i="6" s="1"/>
  <c r="C527" i="6"/>
  <c r="E527" i="6"/>
  <c r="J527" i="6" s="1"/>
  <c r="F527" i="6"/>
  <c r="G527" i="6"/>
  <c r="H527" i="6"/>
  <c r="K527" i="6" s="1"/>
  <c r="I527" i="6"/>
  <c r="C528" i="6"/>
  <c r="E528" i="6"/>
  <c r="J528" i="6" s="1"/>
  <c r="F528" i="6"/>
  <c r="G528" i="6"/>
  <c r="H528" i="6"/>
  <c r="K528" i="6" s="1"/>
  <c r="C529" i="6"/>
  <c r="E529" i="6"/>
  <c r="I529" i="6" s="1"/>
  <c r="F529" i="6"/>
  <c r="G529" i="6"/>
  <c r="L529" i="6" s="1"/>
  <c r="H529" i="6"/>
  <c r="K529" i="6" s="1"/>
  <c r="J529" i="6"/>
  <c r="C530" i="6"/>
  <c r="E530" i="6"/>
  <c r="J530" i="6" s="1"/>
  <c r="F530" i="6"/>
  <c r="G530" i="6"/>
  <c r="H530" i="6"/>
  <c r="K530" i="6" s="1"/>
  <c r="I530" i="6"/>
  <c r="C531" i="6"/>
  <c r="E531" i="6"/>
  <c r="J531" i="6" s="1"/>
  <c r="F531" i="6"/>
  <c r="G531" i="6"/>
  <c r="H531" i="6"/>
  <c r="K531" i="6" s="1"/>
  <c r="C532" i="6"/>
  <c r="E532" i="6"/>
  <c r="I532" i="6" s="1"/>
  <c r="F532" i="6"/>
  <c r="L532" i="6" s="1"/>
  <c r="G532" i="6"/>
  <c r="H532" i="6"/>
  <c r="K532" i="6" s="1"/>
  <c r="C533" i="6"/>
  <c r="E533" i="6"/>
  <c r="F533" i="6"/>
  <c r="G533" i="6"/>
  <c r="H533" i="6"/>
  <c r="K533" i="6" s="1"/>
  <c r="C534" i="6"/>
  <c r="E534" i="6"/>
  <c r="F534" i="6"/>
  <c r="G534" i="6"/>
  <c r="H534" i="6"/>
  <c r="K534" i="6" s="1"/>
  <c r="C535" i="6"/>
  <c r="E535" i="6"/>
  <c r="I535" i="6" s="1"/>
  <c r="F535" i="6"/>
  <c r="G535" i="6"/>
  <c r="H535" i="6"/>
  <c r="K535" i="6" s="1"/>
  <c r="C536" i="6"/>
  <c r="E536" i="6"/>
  <c r="J536" i="6" s="1"/>
  <c r="F536" i="6"/>
  <c r="G536" i="6"/>
  <c r="H536" i="6"/>
  <c r="K536" i="6" s="1"/>
  <c r="C537" i="6"/>
  <c r="E537" i="6"/>
  <c r="I537" i="6" s="1"/>
  <c r="F537" i="6"/>
  <c r="G537" i="6"/>
  <c r="N537" i="6" s="1"/>
  <c r="H537" i="6"/>
  <c r="K537" i="6" s="1"/>
  <c r="C538" i="6"/>
  <c r="E538" i="6"/>
  <c r="F538" i="6"/>
  <c r="G538" i="6"/>
  <c r="H538" i="6"/>
  <c r="K538" i="6" s="1"/>
  <c r="C539" i="6"/>
  <c r="E539" i="6"/>
  <c r="I539" i="6" s="1"/>
  <c r="F539" i="6"/>
  <c r="G539" i="6"/>
  <c r="H539" i="6"/>
  <c r="K539" i="6" s="1"/>
  <c r="C540" i="6"/>
  <c r="E540" i="6"/>
  <c r="J540" i="6" s="1"/>
  <c r="F540" i="6"/>
  <c r="G540" i="6"/>
  <c r="H540" i="6"/>
  <c r="K540" i="6" s="1"/>
  <c r="C541" i="6"/>
  <c r="E541" i="6"/>
  <c r="F541" i="6"/>
  <c r="L541" i="6" s="1"/>
  <c r="G541" i="6"/>
  <c r="H541" i="6"/>
  <c r="K541" i="6" s="1"/>
  <c r="C542" i="6"/>
  <c r="E542" i="6"/>
  <c r="J542" i="6" s="1"/>
  <c r="F542" i="6"/>
  <c r="G542" i="6"/>
  <c r="H542" i="6"/>
  <c r="K542" i="6" s="1"/>
  <c r="I542" i="6"/>
  <c r="C543" i="6"/>
  <c r="E543" i="6"/>
  <c r="I543" i="6" s="1"/>
  <c r="F543" i="6"/>
  <c r="G543" i="6"/>
  <c r="H543" i="6"/>
  <c r="K543" i="6" s="1"/>
  <c r="C544" i="6"/>
  <c r="E544" i="6"/>
  <c r="I544" i="6" s="1"/>
  <c r="F544" i="6"/>
  <c r="G544" i="6"/>
  <c r="H544" i="6"/>
  <c r="K544" i="6" s="1"/>
  <c r="C545" i="6"/>
  <c r="E545" i="6"/>
  <c r="I545" i="6" s="1"/>
  <c r="F545" i="6"/>
  <c r="G545" i="6"/>
  <c r="H545" i="6"/>
  <c r="K545" i="6" s="1"/>
  <c r="C546" i="6"/>
  <c r="E546" i="6"/>
  <c r="J546" i="6" s="1"/>
  <c r="F546" i="6"/>
  <c r="G546" i="6"/>
  <c r="H546" i="6"/>
  <c r="K546" i="6" s="1"/>
  <c r="C547" i="6"/>
  <c r="E547" i="6"/>
  <c r="J547" i="6" s="1"/>
  <c r="F547" i="6"/>
  <c r="G547" i="6"/>
  <c r="H547" i="6"/>
  <c r="K547" i="6" s="1"/>
  <c r="C548" i="6"/>
  <c r="E548" i="6"/>
  <c r="J548" i="6" s="1"/>
  <c r="F548" i="6"/>
  <c r="G548" i="6"/>
  <c r="H548" i="6"/>
  <c r="K548" i="6" s="1"/>
  <c r="C549" i="6"/>
  <c r="E549" i="6"/>
  <c r="I549" i="6" s="1"/>
  <c r="F549" i="6"/>
  <c r="G549" i="6"/>
  <c r="H549" i="6"/>
  <c r="K549" i="6"/>
  <c r="C550" i="6"/>
  <c r="E550" i="6"/>
  <c r="J550" i="6" s="1"/>
  <c r="F550" i="6"/>
  <c r="G550" i="6"/>
  <c r="N550" i="6" s="1"/>
  <c r="H550" i="6"/>
  <c r="K550" i="6" s="1"/>
  <c r="C551" i="6"/>
  <c r="E551" i="6"/>
  <c r="I551" i="6" s="1"/>
  <c r="F551" i="6"/>
  <c r="G551" i="6"/>
  <c r="H551" i="6"/>
  <c r="K551" i="6"/>
  <c r="C552" i="6"/>
  <c r="E552" i="6"/>
  <c r="J552" i="6" s="1"/>
  <c r="F552" i="6"/>
  <c r="G552" i="6"/>
  <c r="H552" i="6"/>
  <c r="K552" i="6" s="1"/>
  <c r="C39" i="8"/>
  <c r="D39" i="8"/>
  <c r="E39" i="8"/>
  <c r="F39" i="8"/>
  <c r="G39" i="8"/>
  <c r="J39" i="8" s="1"/>
  <c r="C40" i="8"/>
  <c r="D40" i="8"/>
  <c r="E40" i="8"/>
  <c r="F40" i="8"/>
  <c r="G40" i="8"/>
  <c r="J40" i="8" s="1"/>
  <c r="C41" i="8"/>
  <c r="D41" i="8"/>
  <c r="E41" i="8"/>
  <c r="F41" i="8"/>
  <c r="G41" i="8"/>
  <c r="J41" i="8" s="1"/>
  <c r="C42" i="8"/>
  <c r="D42" i="8"/>
  <c r="E42" i="8"/>
  <c r="F42" i="8"/>
  <c r="G42" i="8"/>
  <c r="J42" i="8" s="1"/>
  <c r="C43" i="8"/>
  <c r="D43" i="8"/>
  <c r="E43" i="8"/>
  <c r="F43" i="8"/>
  <c r="G43" i="8"/>
  <c r="J43" i="8" s="1"/>
  <c r="C44" i="8"/>
  <c r="D44" i="8"/>
  <c r="E44" i="8"/>
  <c r="F44" i="8"/>
  <c r="G44" i="8"/>
  <c r="J44" i="8" s="1"/>
  <c r="C45" i="8"/>
  <c r="D45" i="8"/>
  <c r="E45" i="8"/>
  <c r="F45" i="8"/>
  <c r="G45" i="8"/>
  <c r="J45" i="8" s="1"/>
  <c r="C46" i="8"/>
  <c r="D46" i="8"/>
  <c r="E46" i="8"/>
  <c r="F46" i="8"/>
  <c r="G46" i="8"/>
  <c r="J46" i="8" s="1"/>
  <c r="C47" i="8"/>
  <c r="D47" i="8"/>
  <c r="E47" i="8"/>
  <c r="F47" i="8"/>
  <c r="G47" i="8"/>
  <c r="J47" i="8" s="1"/>
  <c r="C48" i="8"/>
  <c r="D48" i="8"/>
  <c r="E48" i="8"/>
  <c r="F48" i="8"/>
  <c r="G48" i="8"/>
  <c r="J48" i="8" s="1"/>
  <c r="C49" i="8"/>
  <c r="D49" i="8"/>
  <c r="E49" i="8"/>
  <c r="F49" i="8"/>
  <c r="G49" i="8"/>
  <c r="J49" i="8" s="1"/>
  <c r="C50" i="8"/>
  <c r="D50" i="8"/>
  <c r="E50" i="8"/>
  <c r="F50" i="8"/>
  <c r="G50" i="8"/>
  <c r="J50" i="8" s="1"/>
  <c r="C51" i="8"/>
  <c r="D51" i="8"/>
  <c r="E51" i="8"/>
  <c r="F51" i="8"/>
  <c r="G51" i="8"/>
  <c r="J51" i="8" s="1"/>
  <c r="C52" i="8"/>
  <c r="D52" i="8"/>
  <c r="E52" i="8"/>
  <c r="F52" i="8"/>
  <c r="G52" i="8"/>
  <c r="J52" i="8" s="1"/>
  <c r="C53" i="8"/>
  <c r="D53" i="8"/>
  <c r="E53" i="8"/>
  <c r="F53" i="8"/>
  <c r="G53" i="8"/>
  <c r="J53" i="8" s="1"/>
  <c r="C54" i="8"/>
  <c r="D54" i="8"/>
  <c r="E54" i="8"/>
  <c r="F54" i="8"/>
  <c r="G54" i="8"/>
  <c r="J54" i="8" s="1"/>
  <c r="C55" i="8"/>
  <c r="D55" i="8"/>
  <c r="E55" i="8"/>
  <c r="F55" i="8"/>
  <c r="G55" i="8"/>
  <c r="J55" i="8" s="1"/>
  <c r="C56" i="8"/>
  <c r="D56" i="8"/>
  <c r="E56" i="8"/>
  <c r="F56" i="8"/>
  <c r="G56" i="8"/>
  <c r="J56" i="8" s="1"/>
  <c r="C57" i="8"/>
  <c r="D57" i="8"/>
  <c r="E57" i="8"/>
  <c r="F57" i="8"/>
  <c r="G57" i="8"/>
  <c r="J57" i="8" s="1"/>
  <c r="C58" i="8"/>
  <c r="D58" i="8"/>
  <c r="E58" i="8"/>
  <c r="F58" i="8"/>
  <c r="G58" i="8"/>
  <c r="J58" i="8" s="1"/>
  <c r="C59" i="8"/>
  <c r="D59" i="8"/>
  <c r="E59" i="8"/>
  <c r="F59" i="8"/>
  <c r="G59" i="8"/>
  <c r="J59" i="8" s="1"/>
  <c r="C60" i="8"/>
  <c r="D60" i="8"/>
  <c r="E60" i="8"/>
  <c r="F60" i="8"/>
  <c r="G60" i="8"/>
  <c r="J60" i="8" s="1"/>
  <c r="C61" i="8"/>
  <c r="D61" i="8"/>
  <c r="E61" i="8"/>
  <c r="F61" i="8"/>
  <c r="G61" i="8"/>
  <c r="J61" i="8" s="1"/>
  <c r="C62" i="8"/>
  <c r="D62" i="8"/>
  <c r="E62" i="8"/>
  <c r="F62" i="8"/>
  <c r="G62" i="8"/>
  <c r="J62" i="8" s="1"/>
  <c r="C63" i="8"/>
  <c r="D63" i="8"/>
  <c r="E63" i="8"/>
  <c r="F63" i="8"/>
  <c r="G63" i="8"/>
  <c r="J63" i="8" s="1"/>
  <c r="C64" i="8"/>
  <c r="D64" i="8"/>
  <c r="E64" i="8"/>
  <c r="F64" i="8"/>
  <c r="G64" i="8"/>
  <c r="J64" i="8" s="1"/>
  <c r="C65" i="8"/>
  <c r="D65" i="8"/>
  <c r="E65" i="8"/>
  <c r="F65" i="8"/>
  <c r="G65" i="8"/>
  <c r="J65" i="8" s="1"/>
  <c r="C66" i="8"/>
  <c r="D66" i="8"/>
  <c r="E66" i="8"/>
  <c r="F66" i="8"/>
  <c r="G66" i="8"/>
  <c r="J66" i="8" s="1"/>
  <c r="C67" i="8"/>
  <c r="D67" i="8"/>
  <c r="E67" i="8"/>
  <c r="F67" i="8"/>
  <c r="G67" i="8"/>
  <c r="J67" i="8" s="1"/>
  <c r="C68" i="8"/>
  <c r="D68" i="8"/>
  <c r="E68" i="8"/>
  <c r="F68" i="8"/>
  <c r="G68" i="8"/>
  <c r="J68" i="8" s="1"/>
  <c r="C69" i="8"/>
  <c r="D69" i="8"/>
  <c r="E69" i="8"/>
  <c r="F69" i="8"/>
  <c r="G69" i="8"/>
  <c r="J69" i="8" s="1"/>
  <c r="C70" i="8"/>
  <c r="D70" i="8"/>
  <c r="E70" i="8"/>
  <c r="F70" i="8"/>
  <c r="G70" i="8"/>
  <c r="J70" i="8" s="1"/>
  <c r="C71" i="8"/>
  <c r="D71" i="8"/>
  <c r="E71" i="8"/>
  <c r="F71" i="8"/>
  <c r="G71" i="8"/>
  <c r="J71" i="8" s="1"/>
  <c r="C72" i="8"/>
  <c r="D72" i="8"/>
  <c r="E72" i="8"/>
  <c r="F72" i="8"/>
  <c r="G72" i="8"/>
  <c r="J72" i="8" s="1"/>
  <c r="C73" i="8"/>
  <c r="D73" i="8"/>
  <c r="E73" i="8"/>
  <c r="F73" i="8"/>
  <c r="G73" i="8"/>
  <c r="J73" i="8" s="1"/>
  <c r="C74" i="8"/>
  <c r="D74" i="8"/>
  <c r="E74" i="8"/>
  <c r="F74" i="8"/>
  <c r="G74" i="8"/>
  <c r="J74" i="8" s="1"/>
  <c r="C75" i="8"/>
  <c r="D75" i="8"/>
  <c r="E75" i="8"/>
  <c r="F75" i="8"/>
  <c r="G75" i="8"/>
  <c r="J75" i="8" s="1"/>
  <c r="C76" i="8"/>
  <c r="D76" i="8"/>
  <c r="E76" i="8"/>
  <c r="F76" i="8"/>
  <c r="G76" i="8"/>
  <c r="J76" i="8" s="1"/>
  <c r="C77" i="8"/>
  <c r="D77" i="8"/>
  <c r="E77" i="8"/>
  <c r="F77" i="8"/>
  <c r="G77" i="8"/>
  <c r="J77" i="8" s="1"/>
  <c r="C78" i="8"/>
  <c r="D78" i="8"/>
  <c r="E78" i="8"/>
  <c r="F78" i="8"/>
  <c r="G78" i="8"/>
  <c r="J78" i="8" s="1"/>
  <c r="C79" i="8"/>
  <c r="D79" i="8"/>
  <c r="E79" i="8"/>
  <c r="F79" i="8"/>
  <c r="G79" i="8"/>
  <c r="J79" i="8" s="1"/>
  <c r="C80" i="8"/>
  <c r="D80" i="8"/>
  <c r="E80" i="8"/>
  <c r="F80" i="8"/>
  <c r="G80" i="8"/>
  <c r="J80" i="8" s="1"/>
  <c r="C81" i="8"/>
  <c r="D81" i="8"/>
  <c r="E81" i="8"/>
  <c r="F81" i="8"/>
  <c r="G81" i="8"/>
  <c r="J81" i="8" s="1"/>
  <c r="C82" i="8"/>
  <c r="D82" i="8"/>
  <c r="E82" i="8"/>
  <c r="F82" i="8"/>
  <c r="G82" i="8"/>
  <c r="J82" i="8" s="1"/>
  <c r="C83" i="8"/>
  <c r="D83" i="8"/>
  <c r="E83" i="8"/>
  <c r="F83" i="8"/>
  <c r="G83" i="8"/>
  <c r="J83" i="8" s="1"/>
  <c r="C84" i="8"/>
  <c r="D84" i="8"/>
  <c r="E84" i="8"/>
  <c r="F84" i="8"/>
  <c r="G84" i="8"/>
  <c r="J84" i="8" s="1"/>
  <c r="C85" i="8"/>
  <c r="D85" i="8"/>
  <c r="E85" i="8"/>
  <c r="F85" i="8"/>
  <c r="G85" i="8"/>
  <c r="J85" i="8" s="1"/>
  <c r="C86" i="8"/>
  <c r="D86" i="8"/>
  <c r="E86" i="8"/>
  <c r="F86" i="8"/>
  <c r="G86" i="8"/>
  <c r="J86" i="8" s="1"/>
  <c r="C87" i="8"/>
  <c r="D87" i="8"/>
  <c r="E87" i="8"/>
  <c r="F87" i="8"/>
  <c r="G87" i="8"/>
  <c r="J87" i="8" s="1"/>
  <c r="C88" i="8"/>
  <c r="D88" i="8"/>
  <c r="E88" i="8"/>
  <c r="F88" i="8"/>
  <c r="G88" i="8"/>
  <c r="J88" i="8" s="1"/>
  <c r="C89" i="8"/>
  <c r="D89" i="8"/>
  <c r="E89" i="8"/>
  <c r="F89" i="8"/>
  <c r="G89" i="8"/>
  <c r="J89" i="8" s="1"/>
  <c r="C90" i="8"/>
  <c r="D90" i="8"/>
  <c r="E90" i="8"/>
  <c r="F90" i="8"/>
  <c r="G90" i="8"/>
  <c r="J90" i="8" s="1"/>
  <c r="C91" i="8"/>
  <c r="D91" i="8"/>
  <c r="E91" i="8"/>
  <c r="F91" i="8"/>
  <c r="G91" i="8"/>
  <c r="J91" i="8" s="1"/>
  <c r="C92" i="8"/>
  <c r="D92" i="8"/>
  <c r="E92" i="8"/>
  <c r="F92" i="8"/>
  <c r="G92" i="8"/>
  <c r="J92" i="8" s="1"/>
  <c r="C93" i="8"/>
  <c r="D93" i="8"/>
  <c r="E93" i="8"/>
  <c r="F93" i="8"/>
  <c r="G93" i="8"/>
  <c r="J93" i="8" s="1"/>
  <c r="C94" i="8"/>
  <c r="D94" i="8"/>
  <c r="E94" i="8"/>
  <c r="F94" i="8"/>
  <c r="G94" i="8"/>
  <c r="J94" i="8" s="1"/>
  <c r="C95" i="8"/>
  <c r="D95" i="8"/>
  <c r="E95" i="8"/>
  <c r="F95" i="8"/>
  <c r="G95" i="8"/>
  <c r="J95" i="8" s="1"/>
  <c r="C96" i="8"/>
  <c r="D96" i="8"/>
  <c r="E96" i="8"/>
  <c r="F96" i="8"/>
  <c r="G96" i="8"/>
  <c r="J96" i="8" s="1"/>
  <c r="C97" i="8"/>
  <c r="D97" i="8"/>
  <c r="E97" i="8"/>
  <c r="F97" i="8"/>
  <c r="G97" i="8"/>
  <c r="J97" i="8" s="1"/>
  <c r="C98" i="8"/>
  <c r="D98" i="8"/>
  <c r="E98" i="8"/>
  <c r="F98" i="8"/>
  <c r="G98" i="8"/>
  <c r="J98" i="8" s="1"/>
  <c r="C99" i="8"/>
  <c r="D99" i="8"/>
  <c r="E99" i="8"/>
  <c r="F99" i="8"/>
  <c r="G99" i="8"/>
  <c r="J99" i="8" s="1"/>
  <c r="C100" i="8"/>
  <c r="D100" i="8"/>
  <c r="E100" i="8"/>
  <c r="F100" i="8"/>
  <c r="G100" i="8"/>
  <c r="J100" i="8" s="1"/>
  <c r="C101" i="8"/>
  <c r="D101" i="8"/>
  <c r="E101" i="8"/>
  <c r="F101" i="8"/>
  <c r="G101" i="8"/>
  <c r="J101" i="8" s="1"/>
  <c r="C102" i="8"/>
  <c r="D102" i="8"/>
  <c r="E102" i="8"/>
  <c r="F102" i="8"/>
  <c r="G102" i="8"/>
  <c r="J102" i="8" s="1"/>
  <c r="C103" i="8"/>
  <c r="D103" i="8"/>
  <c r="E103" i="8"/>
  <c r="F103" i="8"/>
  <c r="G103" i="8"/>
  <c r="J103" i="8" s="1"/>
  <c r="C104" i="8"/>
  <c r="D104" i="8"/>
  <c r="E104" i="8"/>
  <c r="F104" i="8"/>
  <c r="G104" i="8"/>
  <c r="J104" i="8" s="1"/>
  <c r="C105" i="8"/>
  <c r="D105" i="8"/>
  <c r="E105" i="8"/>
  <c r="F105" i="8"/>
  <c r="G105" i="8"/>
  <c r="J105" i="8" s="1"/>
  <c r="C106" i="8"/>
  <c r="D106" i="8"/>
  <c r="E106" i="8"/>
  <c r="F106" i="8"/>
  <c r="G106" i="8"/>
  <c r="J106" i="8" s="1"/>
  <c r="C107" i="8"/>
  <c r="D107" i="8"/>
  <c r="E107" i="8"/>
  <c r="F107" i="8"/>
  <c r="G107" i="8"/>
  <c r="J107" i="8" s="1"/>
  <c r="C108" i="8"/>
  <c r="D108" i="8"/>
  <c r="E108" i="8"/>
  <c r="F108" i="8"/>
  <c r="G108" i="8"/>
  <c r="J108" i="8" s="1"/>
  <c r="C109" i="8"/>
  <c r="D109" i="8"/>
  <c r="E109" i="8"/>
  <c r="F109" i="8"/>
  <c r="G109" i="8"/>
  <c r="J109" i="8" s="1"/>
  <c r="C110" i="8"/>
  <c r="D110" i="8"/>
  <c r="E110" i="8"/>
  <c r="F110" i="8"/>
  <c r="G110" i="8"/>
  <c r="J110" i="8" s="1"/>
  <c r="C111" i="8"/>
  <c r="D111" i="8"/>
  <c r="E111" i="8"/>
  <c r="F111" i="8"/>
  <c r="G111" i="8"/>
  <c r="J111" i="8" s="1"/>
  <c r="C112" i="8"/>
  <c r="D112" i="8"/>
  <c r="E112" i="8"/>
  <c r="F112" i="8"/>
  <c r="G112" i="8"/>
  <c r="J112" i="8" s="1"/>
  <c r="C113" i="8"/>
  <c r="D113" i="8"/>
  <c r="E113" i="8"/>
  <c r="F113" i="8"/>
  <c r="G113" i="8"/>
  <c r="J113" i="8" s="1"/>
  <c r="C114" i="8"/>
  <c r="D114" i="8"/>
  <c r="I114" i="8" s="1"/>
  <c r="E114" i="8"/>
  <c r="F114" i="8"/>
  <c r="G114" i="8"/>
  <c r="J114" i="8" s="1"/>
  <c r="C115" i="8"/>
  <c r="D115" i="8"/>
  <c r="E115" i="8"/>
  <c r="F115" i="8"/>
  <c r="G115" i="8"/>
  <c r="J115" i="8" s="1"/>
  <c r="C116" i="8"/>
  <c r="D116" i="8"/>
  <c r="E116" i="8"/>
  <c r="F116" i="8"/>
  <c r="G116" i="8"/>
  <c r="J116" i="8" s="1"/>
  <c r="C117" i="8"/>
  <c r="D117" i="8"/>
  <c r="E117" i="8"/>
  <c r="F117" i="8"/>
  <c r="G117" i="8"/>
  <c r="J117" i="8" s="1"/>
  <c r="C118" i="8"/>
  <c r="D118" i="8"/>
  <c r="E118" i="8"/>
  <c r="F118" i="8"/>
  <c r="G118" i="8"/>
  <c r="J118" i="8" s="1"/>
  <c r="C119" i="8"/>
  <c r="D119" i="8"/>
  <c r="E119" i="8"/>
  <c r="F119" i="8"/>
  <c r="G119" i="8"/>
  <c r="J119" i="8" s="1"/>
  <c r="C120" i="8"/>
  <c r="D120" i="8"/>
  <c r="E120" i="8"/>
  <c r="F120" i="8"/>
  <c r="G120" i="8"/>
  <c r="J120" i="8" s="1"/>
  <c r="C121" i="8"/>
  <c r="D121" i="8"/>
  <c r="E121" i="8"/>
  <c r="F121" i="8"/>
  <c r="G121" i="8"/>
  <c r="J121" i="8" s="1"/>
  <c r="C122" i="8"/>
  <c r="D122" i="8"/>
  <c r="E122" i="8"/>
  <c r="F122" i="8"/>
  <c r="G122" i="8"/>
  <c r="J122" i="8" s="1"/>
  <c r="C123" i="8"/>
  <c r="D123" i="8"/>
  <c r="E123" i="8"/>
  <c r="F123" i="8"/>
  <c r="G123" i="8"/>
  <c r="J123" i="8" s="1"/>
  <c r="C124" i="8"/>
  <c r="D124" i="8"/>
  <c r="E124" i="8"/>
  <c r="F124" i="8"/>
  <c r="G124" i="8"/>
  <c r="J124" i="8" s="1"/>
  <c r="C125" i="8"/>
  <c r="D125" i="8"/>
  <c r="E125" i="8"/>
  <c r="F125" i="8"/>
  <c r="G125" i="8"/>
  <c r="J125" i="8" s="1"/>
  <c r="C126" i="8"/>
  <c r="D126" i="8"/>
  <c r="E126" i="8"/>
  <c r="F126" i="8"/>
  <c r="G126" i="8"/>
  <c r="J126" i="8" s="1"/>
  <c r="C127" i="8"/>
  <c r="D127" i="8"/>
  <c r="E127" i="8"/>
  <c r="F127" i="8"/>
  <c r="G127" i="8"/>
  <c r="J127" i="8" s="1"/>
  <c r="C128" i="8"/>
  <c r="D128" i="8"/>
  <c r="E128" i="8"/>
  <c r="F128" i="8"/>
  <c r="G128" i="8"/>
  <c r="J128" i="8" s="1"/>
  <c r="C129" i="8"/>
  <c r="D129" i="8"/>
  <c r="E129" i="8"/>
  <c r="F129" i="8"/>
  <c r="G129" i="8"/>
  <c r="J129" i="8" s="1"/>
  <c r="C130" i="8"/>
  <c r="D130" i="8"/>
  <c r="E130" i="8"/>
  <c r="F130" i="8"/>
  <c r="G130" i="8"/>
  <c r="J130" i="8" s="1"/>
  <c r="C131" i="8"/>
  <c r="D131" i="8"/>
  <c r="E131" i="8"/>
  <c r="F131" i="8"/>
  <c r="G131" i="8"/>
  <c r="J131" i="8" s="1"/>
  <c r="C132" i="8"/>
  <c r="D132" i="8"/>
  <c r="E132" i="8"/>
  <c r="F132" i="8"/>
  <c r="G132" i="8"/>
  <c r="J132" i="8" s="1"/>
  <c r="C133" i="8"/>
  <c r="D133" i="8"/>
  <c r="E133" i="8"/>
  <c r="F133" i="8"/>
  <c r="G133" i="8"/>
  <c r="J133" i="8" s="1"/>
  <c r="C134" i="8"/>
  <c r="D134" i="8"/>
  <c r="E134" i="8"/>
  <c r="F134" i="8"/>
  <c r="G134" i="8"/>
  <c r="J134" i="8" s="1"/>
  <c r="C135" i="8"/>
  <c r="D135" i="8"/>
  <c r="E135" i="8"/>
  <c r="I135" i="8" s="1"/>
  <c r="F135" i="8"/>
  <c r="G135" i="8"/>
  <c r="J135" i="8" s="1"/>
  <c r="C136" i="8"/>
  <c r="D136" i="8"/>
  <c r="E136" i="8"/>
  <c r="F136" i="8"/>
  <c r="G136" i="8"/>
  <c r="J136" i="8" s="1"/>
  <c r="C137" i="8"/>
  <c r="D137" i="8"/>
  <c r="E137" i="8"/>
  <c r="F137" i="8"/>
  <c r="G137" i="8"/>
  <c r="J137" i="8" s="1"/>
  <c r="C138" i="8"/>
  <c r="D138" i="8"/>
  <c r="E138" i="8"/>
  <c r="F138" i="8"/>
  <c r="G138" i="8"/>
  <c r="J138" i="8" s="1"/>
  <c r="C139" i="8"/>
  <c r="D139" i="8"/>
  <c r="E139" i="8"/>
  <c r="F139" i="8"/>
  <c r="G139" i="8"/>
  <c r="J139" i="8" s="1"/>
  <c r="C140" i="8"/>
  <c r="D140" i="8"/>
  <c r="E140" i="8"/>
  <c r="F140" i="8"/>
  <c r="G140" i="8"/>
  <c r="J140" i="8" s="1"/>
  <c r="C141" i="8"/>
  <c r="D141" i="8"/>
  <c r="E141" i="8"/>
  <c r="F141" i="8"/>
  <c r="G141" i="8"/>
  <c r="J141" i="8" s="1"/>
  <c r="C142" i="8"/>
  <c r="D142" i="8"/>
  <c r="E142" i="8"/>
  <c r="F142" i="8"/>
  <c r="G142" i="8"/>
  <c r="J142" i="8" s="1"/>
  <c r="C143" i="8"/>
  <c r="D143" i="8"/>
  <c r="E143" i="8"/>
  <c r="F143" i="8"/>
  <c r="G143" i="8"/>
  <c r="J143" i="8" s="1"/>
  <c r="C144" i="8"/>
  <c r="D144" i="8"/>
  <c r="E144" i="8"/>
  <c r="F144" i="8"/>
  <c r="G144" i="8"/>
  <c r="J144" i="8" s="1"/>
  <c r="C145" i="8"/>
  <c r="D145" i="8"/>
  <c r="E145" i="8"/>
  <c r="F145" i="8"/>
  <c r="G145" i="8"/>
  <c r="J145" i="8" s="1"/>
  <c r="C146" i="8"/>
  <c r="D146" i="8"/>
  <c r="E146" i="8"/>
  <c r="F146" i="8"/>
  <c r="G146" i="8"/>
  <c r="J146" i="8" s="1"/>
  <c r="C147" i="8"/>
  <c r="D147" i="8"/>
  <c r="E147" i="8"/>
  <c r="F147" i="8"/>
  <c r="G147" i="8"/>
  <c r="J147" i="8" s="1"/>
  <c r="C148" i="8"/>
  <c r="D148" i="8"/>
  <c r="E148" i="8"/>
  <c r="F148" i="8"/>
  <c r="G148" i="8"/>
  <c r="J148" i="8" s="1"/>
  <c r="C149" i="8"/>
  <c r="D149" i="8"/>
  <c r="E149" i="8"/>
  <c r="F149" i="8"/>
  <c r="G149" i="8"/>
  <c r="J149" i="8" s="1"/>
  <c r="C150" i="8"/>
  <c r="D150" i="8"/>
  <c r="E150" i="8"/>
  <c r="F150" i="8"/>
  <c r="G150" i="8"/>
  <c r="J150" i="8"/>
  <c r="C151" i="8"/>
  <c r="D151" i="8"/>
  <c r="E151" i="8"/>
  <c r="F151" i="8"/>
  <c r="G151" i="8"/>
  <c r="J151" i="8" s="1"/>
  <c r="C152" i="8"/>
  <c r="D152" i="8"/>
  <c r="E152" i="8"/>
  <c r="I152" i="8" s="1"/>
  <c r="F152" i="8"/>
  <c r="G152" i="8"/>
  <c r="J152" i="8" s="1"/>
  <c r="C153" i="8"/>
  <c r="D153" i="8"/>
  <c r="E153" i="8"/>
  <c r="F153" i="8"/>
  <c r="G153" i="8"/>
  <c r="J153" i="8"/>
  <c r="C154" i="8"/>
  <c r="D154" i="8"/>
  <c r="E154" i="8"/>
  <c r="F154" i="8"/>
  <c r="G154" i="8"/>
  <c r="J154" i="8" s="1"/>
  <c r="C155" i="8"/>
  <c r="D155" i="8"/>
  <c r="E155" i="8"/>
  <c r="F155" i="8"/>
  <c r="G155" i="8"/>
  <c r="J155" i="8" s="1"/>
  <c r="C156" i="8"/>
  <c r="D156" i="8"/>
  <c r="E156" i="8"/>
  <c r="F156" i="8"/>
  <c r="G156" i="8"/>
  <c r="J156" i="8" s="1"/>
  <c r="C157" i="8"/>
  <c r="D157" i="8"/>
  <c r="E157" i="8"/>
  <c r="F157" i="8"/>
  <c r="G157" i="8"/>
  <c r="J157" i="8" s="1"/>
  <c r="C158" i="8"/>
  <c r="D158" i="8"/>
  <c r="E158" i="8"/>
  <c r="F158" i="8"/>
  <c r="G158" i="8"/>
  <c r="J158" i="8" s="1"/>
  <c r="C159" i="8"/>
  <c r="D159" i="8"/>
  <c r="E159" i="8"/>
  <c r="F159" i="8"/>
  <c r="G159" i="8"/>
  <c r="J159" i="8" s="1"/>
  <c r="C160" i="8"/>
  <c r="D160" i="8"/>
  <c r="E160" i="8"/>
  <c r="F160" i="8"/>
  <c r="G160" i="8"/>
  <c r="J160" i="8" s="1"/>
  <c r="C161" i="8"/>
  <c r="D161" i="8"/>
  <c r="E161" i="8"/>
  <c r="F161" i="8"/>
  <c r="G161" i="8"/>
  <c r="J161" i="8" s="1"/>
  <c r="C162" i="8"/>
  <c r="D162" i="8"/>
  <c r="E162" i="8"/>
  <c r="F162" i="8"/>
  <c r="G162" i="8"/>
  <c r="J162" i="8" s="1"/>
  <c r="C163" i="8"/>
  <c r="D163" i="8"/>
  <c r="E163" i="8"/>
  <c r="F163" i="8"/>
  <c r="G163" i="8"/>
  <c r="J163" i="8" s="1"/>
  <c r="C164" i="8"/>
  <c r="D164" i="8"/>
  <c r="E164" i="8"/>
  <c r="F164" i="8"/>
  <c r="G164" i="8"/>
  <c r="J164" i="8" s="1"/>
  <c r="C165" i="8"/>
  <c r="D165" i="8"/>
  <c r="E165" i="8"/>
  <c r="F165" i="8"/>
  <c r="G165" i="8"/>
  <c r="J165" i="8" s="1"/>
  <c r="C166" i="8"/>
  <c r="D166" i="8"/>
  <c r="E166" i="8"/>
  <c r="F166" i="8"/>
  <c r="G166" i="8"/>
  <c r="J166" i="8" s="1"/>
  <c r="C167" i="8"/>
  <c r="D167" i="8"/>
  <c r="E167" i="8"/>
  <c r="F167" i="8"/>
  <c r="G167" i="8"/>
  <c r="J167" i="8" s="1"/>
  <c r="C168" i="8"/>
  <c r="D168" i="8"/>
  <c r="E168" i="8"/>
  <c r="F168" i="8"/>
  <c r="G168" i="8"/>
  <c r="J168" i="8" s="1"/>
  <c r="C169" i="8"/>
  <c r="D169" i="8"/>
  <c r="E169" i="8"/>
  <c r="F169" i="8"/>
  <c r="G169" i="8"/>
  <c r="J169" i="8" s="1"/>
  <c r="C170" i="8"/>
  <c r="D170" i="8"/>
  <c r="E170" i="8"/>
  <c r="F170" i="8"/>
  <c r="G170" i="8"/>
  <c r="J170" i="8" s="1"/>
  <c r="C171" i="8"/>
  <c r="D171" i="8"/>
  <c r="E171" i="8"/>
  <c r="F171" i="8"/>
  <c r="G171" i="8"/>
  <c r="J171" i="8" s="1"/>
  <c r="C172" i="8"/>
  <c r="D172" i="8"/>
  <c r="E172" i="8"/>
  <c r="F172" i="8"/>
  <c r="G172" i="8"/>
  <c r="J172" i="8" s="1"/>
  <c r="C173" i="8"/>
  <c r="D173" i="8"/>
  <c r="E173" i="8"/>
  <c r="F173" i="8"/>
  <c r="G173" i="8"/>
  <c r="J173" i="8" s="1"/>
  <c r="C174" i="8"/>
  <c r="D174" i="8"/>
  <c r="E174" i="8"/>
  <c r="F174" i="8"/>
  <c r="G174" i="8"/>
  <c r="J174" i="8" s="1"/>
  <c r="C175" i="8"/>
  <c r="D175" i="8"/>
  <c r="E175" i="8"/>
  <c r="F175" i="8"/>
  <c r="G175" i="8"/>
  <c r="J175" i="8" s="1"/>
  <c r="C176" i="8"/>
  <c r="D176" i="8"/>
  <c r="E176" i="8"/>
  <c r="F176" i="8"/>
  <c r="G176" i="8"/>
  <c r="J176" i="8" s="1"/>
  <c r="C177" i="8"/>
  <c r="D177" i="8"/>
  <c r="E177" i="8"/>
  <c r="F177" i="8"/>
  <c r="G177" i="8"/>
  <c r="J177" i="8" s="1"/>
  <c r="C178" i="8"/>
  <c r="D178" i="8"/>
  <c r="E178" i="8"/>
  <c r="F178" i="8"/>
  <c r="G178" i="8"/>
  <c r="J178" i="8" s="1"/>
  <c r="C179" i="8"/>
  <c r="D179" i="8"/>
  <c r="E179" i="8"/>
  <c r="F179" i="8"/>
  <c r="G179" i="8"/>
  <c r="J179" i="8" s="1"/>
  <c r="C180" i="8"/>
  <c r="D180" i="8"/>
  <c r="E180" i="8"/>
  <c r="F180" i="8"/>
  <c r="G180" i="8"/>
  <c r="J180" i="8" s="1"/>
  <c r="C181" i="8"/>
  <c r="D181" i="8"/>
  <c r="E181" i="8"/>
  <c r="F181" i="8"/>
  <c r="G181" i="8"/>
  <c r="J181" i="8" s="1"/>
  <c r="C182" i="8"/>
  <c r="D182" i="8"/>
  <c r="E182" i="8"/>
  <c r="F182" i="8"/>
  <c r="G182" i="8"/>
  <c r="J182" i="8" s="1"/>
  <c r="C183" i="8"/>
  <c r="D183" i="8"/>
  <c r="E183" i="8"/>
  <c r="F183" i="8"/>
  <c r="G183" i="8"/>
  <c r="J183" i="8" s="1"/>
  <c r="C184" i="8"/>
  <c r="D184" i="8"/>
  <c r="I184" i="8" s="1"/>
  <c r="E184" i="8"/>
  <c r="F184" i="8"/>
  <c r="G184" i="8"/>
  <c r="J184" i="8" s="1"/>
  <c r="C185" i="8"/>
  <c r="D185" i="8"/>
  <c r="E185" i="8"/>
  <c r="F185" i="8"/>
  <c r="G185" i="8"/>
  <c r="J185" i="8" s="1"/>
  <c r="C186" i="8"/>
  <c r="D186" i="8"/>
  <c r="E186" i="8"/>
  <c r="F186" i="8"/>
  <c r="G186" i="8"/>
  <c r="J186" i="8" s="1"/>
  <c r="C187" i="8"/>
  <c r="D187" i="8"/>
  <c r="E187" i="8"/>
  <c r="F187" i="8"/>
  <c r="G187" i="8"/>
  <c r="J187" i="8" s="1"/>
  <c r="C188" i="8"/>
  <c r="D188" i="8"/>
  <c r="E188" i="8"/>
  <c r="F188" i="8"/>
  <c r="G188" i="8"/>
  <c r="J188" i="8" s="1"/>
  <c r="C189" i="8"/>
  <c r="D189" i="8"/>
  <c r="E189" i="8"/>
  <c r="F189" i="8"/>
  <c r="G189" i="8"/>
  <c r="J189" i="8" s="1"/>
  <c r="C190" i="8"/>
  <c r="D190" i="8"/>
  <c r="E190" i="8"/>
  <c r="F190" i="8"/>
  <c r="G190" i="8"/>
  <c r="J190" i="8" s="1"/>
  <c r="C191" i="8"/>
  <c r="D191" i="8"/>
  <c r="E191" i="8"/>
  <c r="F191" i="8"/>
  <c r="G191" i="8"/>
  <c r="J191" i="8" s="1"/>
  <c r="C192" i="8"/>
  <c r="D192" i="8"/>
  <c r="E192" i="8"/>
  <c r="F192" i="8"/>
  <c r="G192" i="8"/>
  <c r="J192" i="8" s="1"/>
  <c r="C193" i="8"/>
  <c r="D193" i="8"/>
  <c r="E193" i="8"/>
  <c r="F193" i="8"/>
  <c r="G193" i="8"/>
  <c r="J193" i="8" s="1"/>
  <c r="C194" i="8"/>
  <c r="D194" i="8"/>
  <c r="E194" i="8"/>
  <c r="F194" i="8"/>
  <c r="G194" i="8"/>
  <c r="J194" i="8" s="1"/>
  <c r="C195" i="8"/>
  <c r="D195" i="8"/>
  <c r="E195" i="8"/>
  <c r="F195" i="8"/>
  <c r="G195" i="8"/>
  <c r="J195" i="8" s="1"/>
  <c r="C196" i="8"/>
  <c r="D196" i="8"/>
  <c r="E196" i="8"/>
  <c r="F196" i="8"/>
  <c r="G196" i="8"/>
  <c r="J196" i="8" s="1"/>
  <c r="C197" i="8"/>
  <c r="D197" i="8"/>
  <c r="E197" i="8"/>
  <c r="F197" i="8"/>
  <c r="G197" i="8"/>
  <c r="J197" i="8" s="1"/>
  <c r="C198" i="8"/>
  <c r="D198" i="8"/>
  <c r="E198" i="8"/>
  <c r="F198" i="8"/>
  <c r="G198" i="8"/>
  <c r="J198" i="8" s="1"/>
  <c r="C199" i="8"/>
  <c r="D199" i="8"/>
  <c r="E199" i="8"/>
  <c r="F199" i="8"/>
  <c r="G199" i="8"/>
  <c r="J199" i="8" s="1"/>
  <c r="C200" i="8"/>
  <c r="D200" i="8"/>
  <c r="E200" i="8"/>
  <c r="F200" i="8"/>
  <c r="G200" i="8"/>
  <c r="J200" i="8" s="1"/>
  <c r="C201" i="8"/>
  <c r="D201" i="8"/>
  <c r="E201" i="8"/>
  <c r="F201" i="8"/>
  <c r="G201" i="8"/>
  <c r="J201" i="8" s="1"/>
  <c r="C202" i="8"/>
  <c r="D202" i="8"/>
  <c r="E202" i="8"/>
  <c r="F202" i="8"/>
  <c r="G202" i="8"/>
  <c r="J202" i="8" s="1"/>
  <c r="C203" i="8"/>
  <c r="D203" i="8"/>
  <c r="E203" i="8"/>
  <c r="F203" i="8"/>
  <c r="G203" i="8"/>
  <c r="J203" i="8" s="1"/>
  <c r="C204" i="8"/>
  <c r="D204" i="8"/>
  <c r="E204" i="8"/>
  <c r="F204" i="8"/>
  <c r="G204" i="8"/>
  <c r="J204" i="8" s="1"/>
  <c r="C205" i="8"/>
  <c r="D205" i="8"/>
  <c r="E205" i="8"/>
  <c r="F205" i="8"/>
  <c r="G205" i="8"/>
  <c r="J205" i="8" s="1"/>
  <c r="C206" i="8"/>
  <c r="D206" i="8"/>
  <c r="E206" i="8"/>
  <c r="F206" i="8"/>
  <c r="G206" i="8"/>
  <c r="J206" i="8" s="1"/>
  <c r="C207" i="8"/>
  <c r="D207" i="8"/>
  <c r="E207" i="8"/>
  <c r="F207" i="8"/>
  <c r="G207" i="8"/>
  <c r="J207" i="8" s="1"/>
  <c r="C208" i="8"/>
  <c r="D208" i="8"/>
  <c r="E208" i="8"/>
  <c r="F208" i="8"/>
  <c r="G208" i="8"/>
  <c r="J208" i="8" s="1"/>
  <c r="C209" i="8"/>
  <c r="D209" i="8"/>
  <c r="E209" i="8"/>
  <c r="F209" i="8"/>
  <c r="G209" i="8"/>
  <c r="J209" i="8" s="1"/>
  <c r="C210" i="8"/>
  <c r="D210" i="8"/>
  <c r="E210" i="8"/>
  <c r="F210" i="8"/>
  <c r="G210" i="8"/>
  <c r="J210" i="8" s="1"/>
  <c r="C211" i="8"/>
  <c r="D211" i="8"/>
  <c r="E211" i="8"/>
  <c r="F211" i="8"/>
  <c r="G211" i="8"/>
  <c r="J211" i="8" s="1"/>
  <c r="C212" i="8"/>
  <c r="D212" i="8"/>
  <c r="E212" i="8"/>
  <c r="F212" i="8"/>
  <c r="G212" i="8"/>
  <c r="J212" i="8" s="1"/>
  <c r="C213" i="8"/>
  <c r="D213" i="8"/>
  <c r="E213" i="8"/>
  <c r="F213" i="8"/>
  <c r="G213" i="8"/>
  <c r="J213" i="8" s="1"/>
  <c r="C214" i="8"/>
  <c r="D214" i="8"/>
  <c r="E214" i="8"/>
  <c r="F214" i="8"/>
  <c r="G214" i="8"/>
  <c r="J214" i="8" s="1"/>
  <c r="C215" i="8"/>
  <c r="D215" i="8"/>
  <c r="E215" i="8"/>
  <c r="F215" i="8"/>
  <c r="G215" i="8"/>
  <c r="J215" i="8" s="1"/>
  <c r="C216" i="8"/>
  <c r="D216" i="8"/>
  <c r="E216" i="8"/>
  <c r="F216" i="8"/>
  <c r="G216" i="8"/>
  <c r="J216" i="8"/>
  <c r="C217" i="8"/>
  <c r="D217" i="8"/>
  <c r="E217" i="8"/>
  <c r="F217" i="8"/>
  <c r="G217" i="8"/>
  <c r="J217" i="8" s="1"/>
  <c r="C218" i="8"/>
  <c r="D218" i="8"/>
  <c r="E218" i="8"/>
  <c r="F218" i="8"/>
  <c r="G218" i="8"/>
  <c r="J218" i="8" s="1"/>
  <c r="C219" i="8"/>
  <c r="D219" i="8"/>
  <c r="E219" i="8"/>
  <c r="F219" i="8"/>
  <c r="G219" i="8"/>
  <c r="J219" i="8" s="1"/>
  <c r="C220" i="8"/>
  <c r="D220" i="8"/>
  <c r="E220" i="8"/>
  <c r="F220" i="8"/>
  <c r="G220" i="8"/>
  <c r="J220" i="8" s="1"/>
  <c r="C221" i="8"/>
  <c r="D221" i="8"/>
  <c r="E221" i="8"/>
  <c r="F221" i="8"/>
  <c r="G221" i="8"/>
  <c r="J221" i="8" s="1"/>
  <c r="C222" i="8"/>
  <c r="D222" i="8"/>
  <c r="E222" i="8"/>
  <c r="F222" i="8"/>
  <c r="G222" i="8"/>
  <c r="J222" i="8" s="1"/>
  <c r="C223" i="8"/>
  <c r="D223" i="8"/>
  <c r="E223" i="8"/>
  <c r="F223" i="8"/>
  <c r="G223" i="8"/>
  <c r="J223" i="8" s="1"/>
  <c r="C224" i="8"/>
  <c r="D224" i="8"/>
  <c r="E224" i="8"/>
  <c r="F224" i="8"/>
  <c r="G224" i="8"/>
  <c r="J224" i="8" s="1"/>
  <c r="C225" i="8"/>
  <c r="D225" i="8"/>
  <c r="E225" i="8"/>
  <c r="F225" i="8"/>
  <c r="G225" i="8"/>
  <c r="J225" i="8"/>
  <c r="C226" i="8"/>
  <c r="D226" i="8"/>
  <c r="E226" i="8"/>
  <c r="F226" i="8"/>
  <c r="G226" i="8"/>
  <c r="J226" i="8" s="1"/>
  <c r="C227" i="8"/>
  <c r="D227" i="8"/>
  <c r="E227" i="8"/>
  <c r="F227" i="8"/>
  <c r="G227" i="8"/>
  <c r="J227" i="8" s="1"/>
  <c r="C228" i="8"/>
  <c r="D228" i="8"/>
  <c r="E228" i="8"/>
  <c r="F228" i="8"/>
  <c r="G228" i="8"/>
  <c r="J228" i="8" s="1"/>
  <c r="C229" i="8"/>
  <c r="D229" i="8"/>
  <c r="E229" i="8"/>
  <c r="F229" i="8"/>
  <c r="G229" i="8"/>
  <c r="J229" i="8" s="1"/>
  <c r="C230" i="8"/>
  <c r="D230" i="8"/>
  <c r="E230" i="8"/>
  <c r="F230" i="8"/>
  <c r="G230" i="8"/>
  <c r="J230" i="8" s="1"/>
  <c r="C231" i="8"/>
  <c r="D231" i="8"/>
  <c r="E231" i="8"/>
  <c r="F231" i="8"/>
  <c r="G231" i="8"/>
  <c r="J231" i="8" s="1"/>
  <c r="C232" i="8"/>
  <c r="D232" i="8"/>
  <c r="E232" i="8"/>
  <c r="F232" i="8"/>
  <c r="G232" i="8"/>
  <c r="J232" i="8" s="1"/>
  <c r="C233" i="8"/>
  <c r="D233" i="8"/>
  <c r="E233" i="8"/>
  <c r="F233" i="8"/>
  <c r="G233" i="8"/>
  <c r="J233" i="8" s="1"/>
  <c r="C234" i="8"/>
  <c r="D234" i="8"/>
  <c r="E234" i="8"/>
  <c r="F234" i="8"/>
  <c r="G234" i="8"/>
  <c r="J234" i="8" s="1"/>
  <c r="C235" i="8"/>
  <c r="D235" i="8"/>
  <c r="E235" i="8"/>
  <c r="F235" i="8"/>
  <c r="G235" i="8"/>
  <c r="J235" i="8" s="1"/>
  <c r="C236" i="8"/>
  <c r="D236" i="8"/>
  <c r="E236" i="8"/>
  <c r="F236" i="8"/>
  <c r="G236" i="8"/>
  <c r="J236" i="8" s="1"/>
  <c r="C237" i="8"/>
  <c r="D237" i="8"/>
  <c r="E237" i="8"/>
  <c r="F237" i="8"/>
  <c r="G237" i="8"/>
  <c r="J237" i="8" s="1"/>
  <c r="C238" i="8"/>
  <c r="D238" i="8"/>
  <c r="E238" i="8"/>
  <c r="F238" i="8"/>
  <c r="G238" i="8"/>
  <c r="J238" i="8" s="1"/>
  <c r="C239" i="8"/>
  <c r="D239" i="8"/>
  <c r="E239" i="8"/>
  <c r="F239" i="8"/>
  <c r="G239" i="8"/>
  <c r="J239" i="8" s="1"/>
  <c r="C240" i="8"/>
  <c r="D240" i="8"/>
  <c r="E240" i="8"/>
  <c r="F240" i="8"/>
  <c r="G240" i="8"/>
  <c r="J240" i="8" s="1"/>
  <c r="C241" i="8"/>
  <c r="D241" i="8"/>
  <c r="E241" i="8"/>
  <c r="F241" i="8"/>
  <c r="G241" i="8"/>
  <c r="J241" i="8" s="1"/>
  <c r="C242" i="8"/>
  <c r="D242" i="8"/>
  <c r="E242" i="8"/>
  <c r="F242" i="8"/>
  <c r="G242" i="8"/>
  <c r="J242" i="8" s="1"/>
  <c r="C243" i="8"/>
  <c r="D243" i="8"/>
  <c r="E243" i="8"/>
  <c r="F243" i="8"/>
  <c r="G243" i="8"/>
  <c r="J243" i="8" s="1"/>
  <c r="C244" i="8"/>
  <c r="D244" i="8"/>
  <c r="E244" i="8"/>
  <c r="F244" i="8"/>
  <c r="G244" i="8"/>
  <c r="J244" i="8" s="1"/>
  <c r="C245" i="8"/>
  <c r="D245" i="8"/>
  <c r="E245" i="8"/>
  <c r="F245" i="8"/>
  <c r="G245" i="8"/>
  <c r="J245" i="8" s="1"/>
  <c r="C246" i="8"/>
  <c r="D246" i="8"/>
  <c r="E246" i="8"/>
  <c r="F246" i="8"/>
  <c r="G246" i="8"/>
  <c r="J246" i="8" s="1"/>
  <c r="C247" i="8"/>
  <c r="D247" i="8"/>
  <c r="E247" i="8"/>
  <c r="F247" i="8"/>
  <c r="G247" i="8"/>
  <c r="J247" i="8" s="1"/>
  <c r="C248" i="8"/>
  <c r="D248" i="8"/>
  <c r="E248" i="8"/>
  <c r="F248" i="8"/>
  <c r="G248" i="8"/>
  <c r="J248" i="8" s="1"/>
  <c r="C249" i="8"/>
  <c r="D249" i="8"/>
  <c r="E249" i="8"/>
  <c r="F249" i="8"/>
  <c r="G249" i="8"/>
  <c r="J249" i="8" s="1"/>
  <c r="C250" i="8"/>
  <c r="D250" i="8"/>
  <c r="E250" i="8"/>
  <c r="F250" i="8"/>
  <c r="G250" i="8"/>
  <c r="J250" i="8" s="1"/>
  <c r="C251" i="8"/>
  <c r="D251" i="8"/>
  <c r="E251" i="8"/>
  <c r="F251" i="8"/>
  <c r="G251" i="8"/>
  <c r="J251" i="8" s="1"/>
  <c r="C252" i="8"/>
  <c r="D252" i="8"/>
  <c r="E252" i="8"/>
  <c r="F252" i="8"/>
  <c r="G252" i="8"/>
  <c r="J252" i="8" s="1"/>
  <c r="C253" i="8"/>
  <c r="D253" i="8"/>
  <c r="E253" i="8"/>
  <c r="F253" i="8"/>
  <c r="G253" i="8"/>
  <c r="J253" i="8" s="1"/>
  <c r="C254" i="8"/>
  <c r="D254" i="8"/>
  <c r="E254" i="8"/>
  <c r="F254" i="8"/>
  <c r="G254" i="8"/>
  <c r="J254" i="8" s="1"/>
  <c r="C255" i="8"/>
  <c r="D255" i="8"/>
  <c r="E255" i="8"/>
  <c r="F255" i="8"/>
  <c r="G255" i="8"/>
  <c r="J255" i="8" s="1"/>
  <c r="C256" i="8"/>
  <c r="D256" i="8"/>
  <c r="E256" i="8"/>
  <c r="F256" i="8"/>
  <c r="G256" i="8"/>
  <c r="J256" i="8" s="1"/>
  <c r="C257" i="8"/>
  <c r="D257" i="8"/>
  <c r="E257" i="8"/>
  <c r="F257" i="8"/>
  <c r="G257" i="8"/>
  <c r="J257" i="8" s="1"/>
  <c r="C258" i="8"/>
  <c r="D258" i="8"/>
  <c r="E258" i="8"/>
  <c r="F258" i="8"/>
  <c r="G258" i="8"/>
  <c r="J258" i="8" s="1"/>
  <c r="C259" i="8"/>
  <c r="D259" i="8"/>
  <c r="E259" i="8"/>
  <c r="F259" i="8"/>
  <c r="G259" i="8"/>
  <c r="J259" i="8" s="1"/>
  <c r="C260" i="8"/>
  <c r="D260" i="8"/>
  <c r="E260" i="8"/>
  <c r="F260" i="8"/>
  <c r="G260" i="8"/>
  <c r="J260" i="8" s="1"/>
  <c r="C261" i="8"/>
  <c r="D261" i="8"/>
  <c r="E261" i="8"/>
  <c r="F261" i="8"/>
  <c r="G261" i="8"/>
  <c r="J261" i="8" s="1"/>
  <c r="C262" i="8"/>
  <c r="D262" i="8"/>
  <c r="E262" i="8"/>
  <c r="F262" i="8"/>
  <c r="G262" i="8"/>
  <c r="J262" i="8" s="1"/>
  <c r="C263" i="8"/>
  <c r="D263" i="8"/>
  <c r="E263" i="8"/>
  <c r="F263" i="8"/>
  <c r="G263" i="8"/>
  <c r="J263" i="8" s="1"/>
  <c r="C264" i="8"/>
  <c r="D264" i="8"/>
  <c r="E264" i="8"/>
  <c r="F264" i="8"/>
  <c r="G264" i="8"/>
  <c r="J264" i="8" s="1"/>
  <c r="C265" i="8"/>
  <c r="D265" i="8"/>
  <c r="E265" i="8"/>
  <c r="F265" i="8"/>
  <c r="G265" i="8"/>
  <c r="J265" i="8" s="1"/>
  <c r="C266" i="8"/>
  <c r="D266" i="8"/>
  <c r="E266" i="8"/>
  <c r="F266" i="8"/>
  <c r="G266" i="8"/>
  <c r="J266" i="8" s="1"/>
  <c r="C267" i="8"/>
  <c r="D267" i="8"/>
  <c r="E267" i="8"/>
  <c r="F267" i="8"/>
  <c r="G267" i="8"/>
  <c r="J267" i="8" s="1"/>
  <c r="C268" i="8"/>
  <c r="D268" i="8"/>
  <c r="E268" i="8"/>
  <c r="F268" i="8"/>
  <c r="G268" i="8"/>
  <c r="J268" i="8" s="1"/>
  <c r="C269" i="8"/>
  <c r="D269" i="8"/>
  <c r="E269" i="8"/>
  <c r="F269" i="8"/>
  <c r="G269" i="8"/>
  <c r="J269" i="8" s="1"/>
  <c r="C270" i="8"/>
  <c r="D270" i="8"/>
  <c r="E270" i="8"/>
  <c r="F270" i="8"/>
  <c r="G270" i="8"/>
  <c r="J270" i="8" s="1"/>
  <c r="C271" i="8"/>
  <c r="D271" i="8"/>
  <c r="E271" i="8"/>
  <c r="F271" i="8"/>
  <c r="G271" i="8"/>
  <c r="J271" i="8" s="1"/>
  <c r="C272" i="8"/>
  <c r="D272" i="8"/>
  <c r="E272" i="8"/>
  <c r="F272" i="8"/>
  <c r="G272" i="8"/>
  <c r="J272" i="8" s="1"/>
  <c r="C273" i="8"/>
  <c r="D273" i="8"/>
  <c r="E273" i="8"/>
  <c r="F273" i="8"/>
  <c r="G273" i="8"/>
  <c r="J273" i="8" s="1"/>
  <c r="C274" i="8"/>
  <c r="D274" i="8"/>
  <c r="E274" i="8"/>
  <c r="F274" i="8"/>
  <c r="G274" i="8"/>
  <c r="J274" i="8" s="1"/>
  <c r="C275" i="8"/>
  <c r="D275" i="8"/>
  <c r="E275" i="8"/>
  <c r="F275" i="8"/>
  <c r="G275" i="8"/>
  <c r="J275" i="8" s="1"/>
  <c r="C276" i="8"/>
  <c r="D276" i="8"/>
  <c r="E276" i="8"/>
  <c r="F276" i="8"/>
  <c r="G276" i="8"/>
  <c r="J276" i="8" s="1"/>
  <c r="C277" i="8"/>
  <c r="D277" i="8"/>
  <c r="E277" i="8"/>
  <c r="F277" i="8"/>
  <c r="G277" i="8"/>
  <c r="J277" i="8" s="1"/>
  <c r="C278" i="8"/>
  <c r="D278" i="8"/>
  <c r="E278" i="8"/>
  <c r="F278" i="8"/>
  <c r="G278" i="8"/>
  <c r="J278" i="8" s="1"/>
  <c r="C279" i="8"/>
  <c r="D279" i="8"/>
  <c r="E279" i="8"/>
  <c r="F279" i="8"/>
  <c r="G279" i="8"/>
  <c r="J279" i="8" s="1"/>
  <c r="C280" i="8"/>
  <c r="D280" i="8"/>
  <c r="E280" i="8"/>
  <c r="F280" i="8"/>
  <c r="G280" i="8"/>
  <c r="J280" i="8" s="1"/>
  <c r="C281" i="8"/>
  <c r="D281" i="8"/>
  <c r="E281" i="8"/>
  <c r="F281" i="8"/>
  <c r="G281" i="8"/>
  <c r="J281" i="8" s="1"/>
  <c r="C282" i="8"/>
  <c r="D282" i="8"/>
  <c r="E282" i="8"/>
  <c r="F282" i="8"/>
  <c r="G282" i="8"/>
  <c r="J282" i="8" s="1"/>
  <c r="C283" i="8"/>
  <c r="D283" i="8"/>
  <c r="E283" i="8"/>
  <c r="F283" i="8"/>
  <c r="G283" i="8"/>
  <c r="J283" i="8" s="1"/>
  <c r="C284" i="8"/>
  <c r="D284" i="8"/>
  <c r="E284" i="8"/>
  <c r="F284" i="8"/>
  <c r="G284" i="8"/>
  <c r="J284" i="8" s="1"/>
  <c r="C285" i="8"/>
  <c r="D285" i="8"/>
  <c r="E285" i="8"/>
  <c r="F285" i="8"/>
  <c r="G285" i="8"/>
  <c r="J285" i="8" s="1"/>
  <c r="C286" i="8"/>
  <c r="D286" i="8"/>
  <c r="E286" i="8"/>
  <c r="F286" i="8"/>
  <c r="G286" i="8"/>
  <c r="J286" i="8"/>
  <c r="C287" i="8"/>
  <c r="D287" i="8"/>
  <c r="E287" i="8"/>
  <c r="F287" i="8"/>
  <c r="G287" i="8"/>
  <c r="J287" i="8" s="1"/>
  <c r="C288" i="8"/>
  <c r="D288" i="8"/>
  <c r="E288" i="8"/>
  <c r="F288" i="8"/>
  <c r="G288" i="8"/>
  <c r="J288" i="8" s="1"/>
  <c r="C289" i="8"/>
  <c r="D289" i="8"/>
  <c r="E289" i="8"/>
  <c r="F289" i="8"/>
  <c r="G289" i="8"/>
  <c r="J289" i="8" s="1"/>
  <c r="C290" i="8"/>
  <c r="D290" i="8"/>
  <c r="E290" i="8"/>
  <c r="F290" i="8"/>
  <c r="G290" i="8"/>
  <c r="J290" i="8" s="1"/>
  <c r="C291" i="8"/>
  <c r="D291" i="8"/>
  <c r="E291" i="8"/>
  <c r="F291" i="8"/>
  <c r="G291" i="8"/>
  <c r="J291" i="8" s="1"/>
  <c r="C292" i="8"/>
  <c r="D292" i="8"/>
  <c r="E292" i="8"/>
  <c r="F292" i="8"/>
  <c r="G292" i="8"/>
  <c r="J292" i="8" s="1"/>
  <c r="C293" i="8"/>
  <c r="D293" i="8"/>
  <c r="E293" i="8"/>
  <c r="F293" i="8"/>
  <c r="G293" i="8"/>
  <c r="J293" i="8" s="1"/>
  <c r="C294" i="8"/>
  <c r="D294" i="8"/>
  <c r="E294" i="8"/>
  <c r="F294" i="8"/>
  <c r="G294" i="8"/>
  <c r="J294" i="8" s="1"/>
  <c r="C295" i="8"/>
  <c r="D295" i="8"/>
  <c r="E295" i="8"/>
  <c r="F295" i="8"/>
  <c r="G295" i="8"/>
  <c r="J295" i="8" s="1"/>
  <c r="C296" i="8"/>
  <c r="D296" i="8"/>
  <c r="E296" i="8"/>
  <c r="F296" i="8"/>
  <c r="G296" i="8"/>
  <c r="J296" i="8" s="1"/>
  <c r="C297" i="8"/>
  <c r="D297" i="8"/>
  <c r="E297" i="8"/>
  <c r="F297" i="8"/>
  <c r="G297" i="8"/>
  <c r="J297" i="8" s="1"/>
  <c r="C298" i="8"/>
  <c r="D298" i="8"/>
  <c r="E298" i="8"/>
  <c r="F298" i="8"/>
  <c r="G298" i="8"/>
  <c r="J298" i="8" s="1"/>
  <c r="C299" i="8"/>
  <c r="D299" i="8"/>
  <c r="E299" i="8"/>
  <c r="F299" i="8"/>
  <c r="G299" i="8"/>
  <c r="J299" i="8" s="1"/>
  <c r="C300" i="8"/>
  <c r="D300" i="8"/>
  <c r="E300" i="8"/>
  <c r="F300" i="8"/>
  <c r="G300" i="8"/>
  <c r="J300" i="8" s="1"/>
  <c r="C301" i="8"/>
  <c r="D301" i="8"/>
  <c r="E301" i="8"/>
  <c r="F301" i="8"/>
  <c r="G301" i="8"/>
  <c r="J301" i="8" s="1"/>
  <c r="C302" i="8"/>
  <c r="D302" i="8"/>
  <c r="E302" i="8"/>
  <c r="F302" i="8"/>
  <c r="G302" i="8"/>
  <c r="J302" i="8" s="1"/>
  <c r="C303" i="8"/>
  <c r="D303" i="8"/>
  <c r="E303" i="8"/>
  <c r="F303" i="8"/>
  <c r="G303" i="8"/>
  <c r="J303" i="8" s="1"/>
  <c r="C304" i="8"/>
  <c r="D304" i="8"/>
  <c r="E304" i="8"/>
  <c r="F304" i="8"/>
  <c r="G304" i="8"/>
  <c r="J304" i="8" s="1"/>
  <c r="C305" i="8"/>
  <c r="D305" i="8"/>
  <c r="E305" i="8"/>
  <c r="F305" i="8"/>
  <c r="G305" i="8"/>
  <c r="J305" i="8" s="1"/>
  <c r="C306" i="8"/>
  <c r="D306" i="8"/>
  <c r="E306" i="8"/>
  <c r="F306" i="8"/>
  <c r="G306" i="8"/>
  <c r="J306" i="8" s="1"/>
  <c r="C307" i="8"/>
  <c r="D307" i="8"/>
  <c r="E307" i="8"/>
  <c r="F307" i="8"/>
  <c r="G307" i="8"/>
  <c r="J307" i="8" s="1"/>
  <c r="C308" i="8"/>
  <c r="D308" i="8"/>
  <c r="E308" i="8"/>
  <c r="F308" i="8"/>
  <c r="G308" i="8"/>
  <c r="J308" i="8" s="1"/>
  <c r="C309" i="8"/>
  <c r="D309" i="8"/>
  <c r="E309" i="8"/>
  <c r="F309" i="8"/>
  <c r="G309" i="8"/>
  <c r="J309" i="8" s="1"/>
  <c r="C310" i="8"/>
  <c r="D310" i="8"/>
  <c r="E310" i="8"/>
  <c r="F310" i="8"/>
  <c r="G310" i="8"/>
  <c r="J310" i="8" s="1"/>
  <c r="C311" i="8"/>
  <c r="D311" i="8"/>
  <c r="E311" i="8"/>
  <c r="F311" i="8"/>
  <c r="G311" i="8"/>
  <c r="J311" i="8" s="1"/>
  <c r="C312" i="8"/>
  <c r="D312" i="8"/>
  <c r="E312" i="8"/>
  <c r="F312" i="8"/>
  <c r="G312" i="8"/>
  <c r="J312" i="8" s="1"/>
  <c r="C313" i="8"/>
  <c r="D313" i="8"/>
  <c r="E313" i="8"/>
  <c r="F313" i="8"/>
  <c r="G313" i="8"/>
  <c r="J313" i="8" s="1"/>
  <c r="C314" i="8"/>
  <c r="D314" i="8"/>
  <c r="E314" i="8"/>
  <c r="F314" i="8"/>
  <c r="G314" i="8"/>
  <c r="J314" i="8" s="1"/>
  <c r="C315" i="8"/>
  <c r="D315" i="8"/>
  <c r="E315" i="8"/>
  <c r="F315" i="8"/>
  <c r="G315" i="8"/>
  <c r="J315" i="8" s="1"/>
  <c r="C316" i="8"/>
  <c r="D316" i="8"/>
  <c r="E316" i="8"/>
  <c r="F316" i="8"/>
  <c r="G316" i="8"/>
  <c r="J316" i="8" s="1"/>
  <c r="C317" i="8"/>
  <c r="D317" i="8"/>
  <c r="E317" i="8"/>
  <c r="F317" i="8"/>
  <c r="G317" i="8"/>
  <c r="J317" i="8" s="1"/>
  <c r="C318" i="8"/>
  <c r="D318" i="8"/>
  <c r="E318" i="8"/>
  <c r="F318" i="8"/>
  <c r="G318" i="8"/>
  <c r="J318" i="8" s="1"/>
  <c r="C319" i="8"/>
  <c r="D319" i="8"/>
  <c r="E319" i="8"/>
  <c r="F319" i="8"/>
  <c r="G319" i="8"/>
  <c r="J319" i="8" s="1"/>
  <c r="C320" i="8"/>
  <c r="D320" i="8"/>
  <c r="E320" i="8"/>
  <c r="F320" i="8"/>
  <c r="G320" i="8"/>
  <c r="J320" i="8" s="1"/>
  <c r="C321" i="8"/>
  <c r="D321" i="8"/>
  <c r="E321" i="8"/>
  <c r="F321" i="8"/>
  <c r="G321" i="8"/>
  <c r="J321" i="8" s="1"/>
  <c r="C322" i="8"/>
  <c r="D322" i="8"/>
  <c r="E322" i="8"/>
  <c r="F322" i="8"/>
  <c r="G322" i="8"/>
  <c r="J322" i="8" s="1"/>
  <c r="C323" i="8"/>
  <c r="D323" i="8"/>
  <c r="E323" i="8"/>
  <c r="F323" i="8"/>
  <c r="G323" i="8"/>
  <c r="J323" i="8" s="1"/>
  <c r="C324" i="8"/>
  <c r="D324" i="8"/>
  <c r="E324" i="8"/>
  <c r="F324" i="8"/>
  <c r="G324" i="8"/>
  <c r="J324" i="8" s="1"/>
  <c r="C325" i="8"/>
  <c r="D325" i="8"/>
  <c r="E325" i="8"/>
  <c r="F325" i="8"/>
  <c r="G325" i="8"/>
  <c r="J325" i="8" s="1"/>
  <c r="C326" i="8"/>
  <c r="D326" i="8"/>
  <c r="E326" i="8"/>
  <c r="F326" i="8"/>
  <c r="G326" i="8"/>
  <c r="J326" i="8" s="1"/>
  <c r="C327" i="8"/>
  <c r="D327" i="8"/>
  <c r="E327" i="8"/>
  <c r="F327" i="8"/>
  <c r="G327" i="8"/>
  <c r="J327" i="8" s="1"/>
  <c r="C328" i="8"/>
  <c r="D328" i="8"/>
  <c r="E328" i="8"/>
  <c r="F328" i="8"/>
  <c r="G328" i="8"/>
  <c r="J328" i="8" s="1"/>
  <c r="C329" i="8"/>
  <c r="D329" i="8"/>
  <c r="E329" i="8"/>
  <c r="F329" i="8"/>
  <c r="G329" i="8"/>
  <c r="J329" i="8" s="1"/>
  <c r="C330" i="8"/>
  <c r="D330" i="8"/>
  <c r="E330" i="8"/>
  <c r="F330" i="8"/>
  <c r="G330" i="8"/>
  <c r="J330" i="8" s="1"/>
  <c r="C331" i="8"/>
  <c r="D331" i="8"/>
  <c r="E331" i="8"/>
  <c r="F331" i="8"/>
  <c r="G331" i="8"/>
  <c r="J331" i="8" s="1"/>
  <c r="C332" i="8"/>
  <c r="D332" i="8"/>
  <c r="E332" i="8"/>
  <c r="F332" i="8"/>
  <c r="G332" i="8"/>
  <c r="J332" i="8" s="1"/>
  <c r="C333" i="8"/>
  <c r="D333" i="8"/>
  <c r="E333" i="8"/>
  <c r="F333" i="8"/>
  <c r="G333" i="8"/>
  <c r="J333" i="8" s="1"/>
  <c r="C334" i="8"/>
  <c r="D334" i="8"/>
  <c r="E334" i="8"/>
  <c r="F334" i="8"/>
  <c r="G334" i="8"/>
  <c r="J334" i="8" s="1"/>
  <c r="C335" i="8"/>
  <c r="D335" i="8"/>
  <c r="E335" i="8"/>
  <c r="F335" i="8"/>
  <c r="G335" i="8"/>
  <c r="J335" i="8" s="1"/>
  <c r="C336" i="8"/>
  <c r="D336" i="8"/>
  <c r="E336" i="8"/>
  <c r="F336" i="8"/>
  <c r="G336" i="8"/>
  <c r="J336" i="8" s="1"/>
  <c r="C337" i="8"/>
  <c r="D337" i="8"/>
  <c r="E337" i="8"/>
  <c r="F337" i="8"/>
  <c r="G337" i="8"/>
  <c r="J337" i="8" s="1"/>
  <c r="C338" i="8"/>
  <c r="D338" i="8"/>
  <c r="E338" i="8"/>
  <c r="F338" i="8"/>
  <c r="G338" i="8"/>
  <c r="J338" i="8" s="1"/>
  <c r="C339" i="8"/>
  <c r="D339" i="8"/>
  <c r="E339" i="8"/>
  <c r="F339" i="8"/>
  <c r="G339" i="8"/>
  <c r="J339" i="8" s="1"/>
  <c r="C340" i="8"/>
  <c r="D340" i="8"/>
  <c r="E340" i="8"/>
  <c r="F340" i="8"/>
  <c r="G340" i="8"/>
  <c r="J340" i="8" s="1"/>
  <c r="C341" i="8"/>
  <c r="D341" i="8"/>
  <c r="E341" i="8"/>
  <c r="F341" i="8"/>
  <c r="G341" i="8"/>
  <c r="J341" i="8" s="1"/>
  <c r="C342" i="8"/>
  <c r="D342" i="8"/>
  <c r="E342" i="8"/>
  <c r="F342" i="8"/>
  <c r="G342" i="8"/>
  <c r="J342" i="8" s="1"/>
  <c r="C343" i="8"/>
  <c r="D343" i="8"/>
  <c r="E343" i="8"/>
  <c r="F343" i="8"/>
  <c r="G343" i="8"/>
  <c r="J343" i="8" s="1"/>
  <c r="C344" i="8"/>
  <c r="D344" i="8"/>
  <c r="E344" i="8"/>
  <c r="F344" i="8"/>
  <c r="G344" i="8"/>
  <c r="J344" i="8" s="1"/>
  <c r="C345" i="8"/>
  <c r="D345" i="8"/>
  <c r="E345" i="8"/>
  <c r="F345" i="8"/>
  <c r="G345" i="8"/>
  <c r="J345" i="8" s="1"/>
  <c r="C346" i="8"/>
  <c r="D346" i="8"/>
  <c r="E346" i="8"/>
  <c r="F346" i="8"/>
  <c r="G346" i="8"/>
  <c r="J346" i="8" s="1"/>
  <c r="C347" i="8"/>
  <c r="D347" i="8"/>
  <c r="E347" i="8"/>
  <c r="F347" i="8"/>
  <c r="G347" i="8"/>
  <c r="J347" i="8" s="1"/>
  <c r="C348" i="8"/>
  <c r="D348" i="8"/>
  <c r="E348" i="8"/>
  <c r="F348" i="8"/>
  <c r="G348" i="8"/>
  <c r="J348" i="8" s="1"/>
  <c r="C349" i="8"/>
  <c r="D349" i="8"/>
  <c r="E349" i="8"/>
  <c r="F349" i="8"/>
  <c r="G349" i="8"/>
  <c r="J349" i="8" s="1"/>
  <c r="C350" i="8"/>
  <c r="D350" i="8"/>
  <c r="E350" i="8"/>
  <c r="F350" i="8"/>
  <c r="G350" i="8"/>
  <c r="J350" i="8" s="1"/>
  <c r="C351" i="8"/>
  <c r="D351" i="8"/>
  <c r="E351" i="8"/>
  <c r="F351" i="8"/>
  <c r="G351" i="8"/>
  <c r="J351" i="8" s="1"/>
  <c r="C352" i="8"/>
  <c r="D352" i="8"/>
  <c r="E352" i="8"/>
  <c r="F352" i="8"/>
  <c r="G352" i="8"/>
  <c r="J352" i="8" s="1"/>
  <c r="C353" i="8"/>
  <c r="D353" i="8"/>
  <c r="E353" i="8"/>
  <c r="F353" i="8"/>
  <c r="G353" i="8"/>
  <c r="J353" i="8" s="1"/>
  <c r="C354" i="8"/>
  <c r="D354" i="8"/>
  <c r="E354" i="8"/>
  <c r="F354" i="8"/>
  <c r="G354" i="8"/>
  <c r="J354" i="8" s="1"/>
  <c r="C355" i="8"/>
  <c r="D355" i="8"/>
  <c r="E355" i="8"/>
  <c r="F355" i="8"/>
  <c r="G355" i="8"/>
  <c r="J355" i="8" s="1"/>
  <c r="C356" i="8"/>
  <c r="D356" i="8"/>
  <c r="E356" i="8"/>
  <c r="F356" i="8"/>
  <c r="G356" i="8"/>
  <c r="J356" i="8" s="1"/>
  <c r="C357" i="8"/>
  <c r="D357" i="8"/>
  <c r="E357" i="8"/>
  <c r="F357" i="8"/>
  <c r="G357" i="8"/>
  <c r="J357" i="8"/>
  <c r="C358" i="8"/>
  <c r="D358" i="8"/>
  <c r="E358" i="8"/>
  <c r="F358" i="8"/>
  <c r="G358" i="8"/>
  <c r="J358" i="8" s="1"/>
  <c r="C359" i="8"/>
  <c r="D359" i="8"/>
  <c r="E359" i="8"/>
  <c r="F359" i="8"/>
  <c r="G359" i="8"/>
  <c r="J359" i="8" s="1"/>
  <c r="C360" i="8"/>
  <c r="D360" i="8"/>
  <c r="E360" i="8"/>
  <c r="F360" i="8"/>
  <c r="G360" i="8"/>
  <c r="J360" i="8" s="1"/>
  <c r="C361" i="8"/>
  <c r="D361" i="8"/>
  <c r="E361" i="8"/>
  <c r="F361" i="8"/>
  <c r="G361" i="8"/>
  <c r="J361" i="8" s="1"/>
  <c r="C362" i="8"/>
  <c r="D362" i="8"/>
  <c r="E362" i="8"/>
  <c r="F362" i="8"/>
  <c r="G362" i="8"/>
  <c r="J362" i="8" s="1"/>
  <c r="C363" i="8"/>
  <c r="D363" i="8"/>
  <c r="E363" i="8"/>
  <c r="F363" i="8"/>
  <c r="G363" i="8"/>
  <c r="J363" i="8" s="1"/>
  <c r="C364" i="8"/>
  <c r="D364" i="8"/>
  <c r="E364" i="8"/>
  <c r="F364" i="8"/>
  <c r="G364" i="8"/>
  <c r="J364" i="8" s="1"/>
  <c r="C365" i="8"/>
  <c r="D365" i="8"/>
  <c r="E365" i="8"/>
  <c r="F365" i="8"/>
  <c r="G365" i="8"/>
  <c r="J365" i="8" s="1"/>
  <c r="C366" i="8"/>
  <c r="D366" i="8"/>
  <c r="E366" i="8"/>
  <c r="F366" i="8"/>
  <c r="G366" i="8"/>
  <c r="J366" i="8" s="1"/>
  <c r="C367" i="8"/>
  <c r="D367" i="8"/>
  <c r="E367" i="8"/>
  <c r="F367" i="8"/>
  <c r="G367" i="8"/>
  <c r="J367" i="8" s="1"/>
  <c r="C368" i="8"/>
  <c r="D368" i="8"/>
  <c r="E368" i="8"/>
  <c r="F368" i="8"/>
  <c r="G368" i="8"/>
  <c r="J368" i="8" s="1"/>
  <c r="C369" i="8"/>
  <c r="D369" i="8"/>
  <c r="E369" i="8"/>
  <c r="F369" i="8"/>
  <c r="G369" i="8"/>
  <c r="J369" i="8" s="1"/>
  <c r="C370" i="8"/>
  <c r="D370" i="8"/>
  <c r="E370" i="8"/>
  <c r="F370" i="8"/>
  <c r="G370" i="8"/>
  <c r="J370" i="8" s="1"/>
  <c r="C371" i="8"/>
  <c r="D371" i="8"/>
  <c r="E371" i="8"/>
  <c r="F371" i="8"/>
  <c r="G371" i="8"/>
  <c r="J371" i="8" s="1"/>
  <c r="C372" i="8"/>
  <c r="D372" i="8"/>
  <c r="E372" i="8"/>
  <c r="F372" i="8"/>
  <c r="G372" i="8"/>
  <c r="J372" i="8" s="1"/>
  <c r="C373" i="8"/>
  <c r="D373" i="8"/>
  <c r="E373" i="8"/>
  <c r="F373" i="8"/>
  <c r="G373" i="8"/>
  <c r="J373" i="8" s="1"/>
  <c r="C374" i="8"/>
  <c r="D374" i="8"/>
  <c r="E374" i="8"/>
  <c r="F374" i="8"/>
  <c r="G374" i="8"/>
  <c r="J374" i="8" s="1"/>
  <c r="C375" i="8"/>
  <c r="D375" i="8"/>
  <c r="E375" i="8"/>
  <c r="F375" i="8"/>
  <c r="G375" i="8"/>
  <c r="J375" i="8" s="1"/>
  <c r="C376" i="8"/>
  <c r="D376" i="8"/>
  <c r="E376" i="8"/>
  <c r="F376" i="8"/>
  <c r="G376" i="8"/>
  <c r="J376" i="8" s="1"/>
  <c r="C377" i="8"/>
  <c r="D377" i="8"/>
  <c r="E377" i="8"/>
  <c r="F377" i="8"/>
  <c r="G377" i="8"/>
  <c r="J377" i="8" s="1"/>
  <c r="C378" i="8"/>
  <c r="D378" i="8"/>
  <c r="E378" i="8"/>
  <c r="F378" i="8"/>
  <c r="G378" i="8"/>
  <c r="J378" i="8" s="1"/>
  <c r="C379" i="8"/>
  <c r="D379" i="8"/>
  <c r="E379" i="8"/>
  <c r="F379" i="8"/>
  <c r="G379" i="8"/>
  <c r="J379" i="8" s="1"/>
  <c r="C380" i="8"/>
  <c r="D380" i="8"/>
  <c r="E380" i="8"/>
  <c r="F380" i="8"/>
  <c r="G380" i="8"/>
  <c r="J380" i="8" s="1"/>
  <c r="C381" i="8"/>
  <c r="D381" i="8"/>
  <c r="E381" i="8"/>
  <c r="F381" i="8"/>
  <c r="G381" i="8"/>
  <c r="J381" i="8" s="1"/>
  <c r="C382" i="8"/>
  <c r="D382" i="8"/>
  <c r="E382" i="8"/>
  <c r="F382" i="8"/>
  <c r="G382" i="8"/>
  <c r="J382" i="8" s="1"/>
  <c r="C383" i="8"/>
  <c r="D383" i="8"/>
  <c r="E383" i="8"/>
  <c r="F383" i="8"/>
  <c r="G383" i="8"/>
  <c r="J383" i="8" s="1"/>
  <c r="C384" i="8"/>
  <c r="D384" i="8"/>
  <c r="E384" i="8"/>
  <c r="F384" i="8"/>
  <c r="G384" i="8"/>
  <c r="J384" i="8" s="1"/>
  <c r="C385" i="8"/>
  <c r="D385" i="8"/>
  <c r="E385" i="8"/>
  <c r="F385" i="8"/>
  <c r="G385" i="8"/>
  <c r="J385" i="8" s="1"/>
  <c r="C386" i="8"/>
  <c r="D386" i="8"/>
  <c r="E386" i="8"/>
  <c r="F386" i="8"/>
  <c r="G386" i="8"/>
  <c r="J386" i="8" s="1"/>
  <c r="C387" i="8"/>
  <c r="D387" i="8"/>
  <c r="E387" i="8"/>
  <c r="F387" i="8"/>
  <c r="G387" i="8"/>
  <c r="J387" i="8" s="1"/>
  <c r="C388" i="8"/>
  <c r="D388" i="8"/>
  <c r="E388" i="8"/>
  <c r="F388" i="8"/>
  <c r="G388" i="8"/>
  <c r="J388" i="8" s="1"/>
  <c r="C389" i="8"/>
  <c r="D389" i="8"/>
  <c r="E389" i="8"/>
  <c r="F389" i="8"/>
  <c r="G389" i="8"/>
  <c r="J389" i="8" s="1"/>
  <c r="C390" i="8"/>
  <c r="D390" i="8"/>
  <c r="E390" i="8"/>
  <c r="F390" i="8"/>
  <c r="G390" i="8"/>
  <c r="J390" i="8" s="1"/>
  <c r="C391" i="8"/>
  <c r="D391" i="8"/>
  <c r="E391" i="8"/>
  <c r="F391" i="8"/>
  <c r="G391" i="8"/>
  <c r="J391" i="8" s="1"/>
  <c r="C392" i="8"/>
  <c r="D392" i="8"/>
  <c r="E392" i="8"/>
  <c r="F392" i="8"/>
  <c r="G392" i="8"/>
  <c r="J392" i="8" s="1"/>
  <c r="C393" i="8"/>
  <c r="D393" i="8"/>
  <c r="E393" i="8"/>
  <c r="F393" i="8"/>
  <c r="G393" i="8"/>
  <c r="J393" i="8" s="1"/>
  <c r="C394" i="8"/>
  <c r="D394" i="8"/>
  <c r="E394" i="8"/>
  <c r="F394" i="8"/>
  <c r="G394" i="8"/>
  <c r="J394" i="8" s="1"/>
  <c r="C395" i="8"/>
  <c r="D395" i="8"/>
  <c r="E395" i="8"/>
  <c r="F395" i="8"/>
  <c r="G395" i="8"/>
  <c r="J395" i="8" s="1"/>
  <c r="C396" i="8"/>
  <c r="D396" i="8"/>
  <c r="E396" i="8"/>
  <c r="F396" i="8"/>
  <c r="G396" i="8"/>
  <c r="J396" i="8" s="1"/>
  <c r="C397" i="8"/>
  <c r="D397" i="8"/>
  <c r="E397" i="8"/>
  <c r="F397" i="8"/>
  <c r="G397" i="8"/>
  <c r="J397" i="8" s="1"/>
  <c r="C398" i="8"/>
  <c r="D398" i="8"/>
  <c r="E398" i="8"/>
  <c r="F398" i="8"/>
  <c r="G398" i="8"/>
  <c r="J398" i="8" s="1"/>
  <c r="C399" i="8"/>
  <c r="D399" i="8"/>
  <c r="E399" i="8"/>
  <c r="F399" i="8"/>
  <c r="G399" i="8"/>
  <c r="J399" i="8" s="1"/>
  <c r="C400" i="8"/>
  <c r="D400" i="8"/>
  <c r="E400" i="8"/>
  <c r="F400" i="8"/>
  <c r="G400" i="8"/>
  <c r="J400" i="8" s="1"/>
  <c r="C401" i="8"/>
  <c r="D401" i="8"/>
  <c r="E401" i="8"/>
  <c r="F401" i="8"/>
  <c r="G401" i="8"/>
  <c r="J401" i="8" s="1"/>
  <c r="C402" i="8"/>
  <c r="D402" i="8"/>
  <c r="E402" i="8"/>
  <c r="F402" i="8"/>
  <c r="G402" i="8"/>
  <c r="J402" i="8" s="1"/>
  <c r="C403" i="8"/>
  <c r="D403" i="8"/>
  <c r="E403" i="8"/>
  <c r="F403" i="8"/>
  <c r="G403" i="8"/>
  <c r="J403" i="8" s="1"/>
  <c r="C404" i="8"/>
  <c r="D404" i="8"/>
  <c r="E404" i="8"/>
  <c r="F404" i="8"/>
  <c r="G404" i="8"/>
  <c r="J404" i="8" s="1"/>
  <c r="C405" i="8"/>
  <c r="D405" i="8"/>
  <c r="E405" i="8"/>
  <c r="F405" i="8"/>
  <c r="G405" i="8"/>
  <c r="J405" i="8" s="1"/>
  <c r="C406" i="8"/>
  <c r="D406" i="8"/>
  <c r="E406" i="8"/>
  <c r="F406" i="8"/>
  <c r="G406" i="8"/>
  <c r="J406" i="8" s="1"/>
  <c r="C407" i="8"/>
  <c r="D407" i="8"/>
  <c r="E407" i="8"/>
  <c r="F407" i="8"/>
  <c r="G407" i="8"/>
  <c r="J407" i="8" s="1"/>
  <c r="C408" i="8"/>
  <c r="D408" i="8"/>
  <c r="E408" i="8"/>
  <c r="F408" i="8"/>
  <c r="G408" i="8"/>
  <c r="J408" i="8" s="1"/>
  <c r="C409" i="8"/>
  <c r="D409" i="8"/>
  <c r="E409" i="8"/>
  <c r="F409" i="8"/>
  <c r="G409" i="8"/>
  <c r="J409" i="8" s="1"/>
  <c r="C410" i="8"/>
  <c r="D410" i="8"/>
  <c r="E410" i="8"/>
  <c r="F410" i="8"/>
  <c r="G410" i="8"/>
  <c r="J410" i="8" s="1"/>
  <c r="C411" i="8"/>
  <c r="D411" i="8"/>
  <c r="E411" i="8"/>
  <c r="F411" i="8"/>
  <c r="G411" i="8"/>
  <c r="J411" i="8" s="1"/>
  <c r="C412" i="8"/>
  <c r="D412" i="8"/>
  <c r="E412" i="8"/>
  <c r="F412" i="8"/>
  <c r="G412" i="8"/>
  <c r="J412" i="8" s="1"/>
  <c r="C413" i="8"/>
  <c r="D413" i="8"/>
  <c r="E413" i="8"/>
  <c r="F413" i="8"/>
  <c r="G413" i="8"/>
  <c r="J413" i="8" s="1"/>
  <c r="C414" i="8"/>
  <c r="D414" i="8"/>
  <c r="E414" i="8"/>
  <c r="F414" i="8"/>
  <c r="G414" i="8"/>
  <c r="J414" i="8" s="1"/>
  <c r="C415" i="8"/>
  <c r="D415" i="8"/>
  <c r="E415" i="8"/>
  <c r="F415" i="8"/>
  <c r="G415" i="8"/>
  <c r="J415" i="8" s="1"/>
  <c r="C416" i="8"/>
  <c r="D416" i="8"/>
  <c r="E416" i="8"/>
  <c r="F416" i="8"/>
  <c r="G416" i="8"/>
  <c r="J416" i="8" s="1"/>
  <c r="C417" i="8"/>
  <c r="D417" i="8"/>
  <c r="E417" i="8"/>
  <c r="F417" i="8"/>
  <c r="G417" i="8"/>
  <c r="J417" i="8" s="1"/>
  <c r="C418" i="8"/>
  <c r="D418" i="8"/>
  <c r="E418" i="8"/>
  <c r="F418" i="8"/>
  <c r="G418" i="8"/>
  <c r="J418" i="8" s="1"/>
  <c r="C419" i="8"/>
  <c r="D419" i="8"/>
  <c r="E419" i="8"/>
  <c r="F419" i="8"/>
  <c r="G419" i="8"/>
  <c r="J419" i="8" s="1"/>
  <c r="C420" i="8"/>
  <c r="D420" i="8"/>
  <c r="E420" i="8"/>
  <c r="F420" i="8"/>
  <c r="G420" i="8"/>
  <c r="J420" i="8" s="1"/>
  <c r="C421" i="8"/>
  <c r="D421" i="8"/>
  <c r="E421" i="8"/>
  <c r="F421" i="8"/>
  <c r="G421" i="8"/>
  <c r="J421" i="8" s="1"/>
  <c r="C422" i="8"/>
  <c r="D422" i="8"/>
  <c r="E422" i="8"/>
  <c r="F422" i="8"/>
  <c r="G422" i="8"/>
  <c r="J422" i="8" s="1"/>
  <c r="C423" i="8"/>
  <c r="D423" i="8"/>
  <c r="E423" i="8"/>
  <c r="F423" i="8"/>
  <c r="G423" i="8"/>
  <c r="J423" i="8" s="1"/>
  <c r="C424" i="8"/>
  <c r="D424" i="8"/>
  <c r="E424" i="8"/>
  <c r="F424" i="8"/>
  <c r="G424" i="8"/>
  <c r="J424" i="8" s="1"/>
  <c r="C425" i="8"/>
  <c r="D425" i="8"/>
  <c r="E425" i="8"/>
  <c r="F425" i="8"/>
  <c r="G425" i="8"/>
  <c r="J425" i="8" s="1"/>
  <c r="C426" i="8"/>
  <c r="D426" i="8"/>
  <c r="E426" i="8"/>
  <c r="F426" i="8"/>
  <c r="G426" i="8"/>
  <c r="J426" i="8" s="1"/>
  <c r="C427" i="8"/>
  <c r="D427" i="8"/>
  <c r="E427" i="8"/>
  <c r="F427" i="8"/>
  <c r="G427" i="8"/>
  <c r="J427" i="8" s="1"/>
  <c r="C428" i="8"/>
  <c r="D428" i="8"/>
  <c r="E428" i="8"/>
  <c r="F428" i="8"/>
  <c r="G428" i="8"/>
  <c r="J428" i="8" s="1"/>
  <c r="C429" i="8"/>
  <c r="D429" i="8"/>
  <c r="E429" i="8"/>
  <c r="F429" i="8"/>
  <c r="G429" i="8"/>
  <c r="J429" i="8" s="1"/>
  <c r="C430" i="8"/>
  <c r="D430" i="8"/>
  <c r="E430" i="8"/>
  <c r="F430" i="8"/>
  <c r="G430" i="8"/>
  <c r="J430" i="8" s="1"/>
  <c r="C431" i="8"/>
  <c r="D431" i="8"/>
  <c r="E431" i="8"/>
  <c r="F431" i="8"/>
  <c r="G431" i="8"/>
  <c r="J431" i="8" s="1"/>
  <c r="C432" i="8"/>
  <c r="D432" i="8"/>
  <c r="E432" i="8"/>
  <c r="F432" i="8"/>
  <c r="G432" i="8"/>
  <c r="J432" i="8" s="1"/>
  <c r="C433" i="8"/>
  <c r="D433" i="8"/>
  <c r="E433" i="8"/>
  <c r="F433" i="8"/>
  <c r="G433" i="8"/>
  <c r="J433" i="8" s="1"/>
  <c r="C434" i="8"/>
  <c r="D434" i="8"/>
  <c r="E434" i="8"/>
  <c r="F434" i="8"/>
  <c r="G434" i="8"/>
  <c r="J434" i="8" s="1"/>
  <c r="C435" i="8"/>
  <c r="D435" i="8"/>
  <c r="E435" i="8"/>
  <c r="F435" i="8"/>
  <c r="G435" i="8"/>
  <c r="J435" i="8" s="1"/>
  <c r="C436" i="8"/>
  <c r="D436" i="8"/>
  <c r="E436" i="8"/>
  <c r="F436" i="8"/>
  <c r="G436" i="8"/>
  <c r="J436" i="8" s="1"/>
  <c r="C437" i="8"/>
  <c r="D437" i="8"/>
  <c r="E437" i="8"/>
  <c r="F437" i="8"/>
  <c r="G437" i="8"/>
  <c r="J437" i="8" s="1"/>
  <c r="C438" i="8"/>
  <c r="D438" i="8"/>
  <c r="E438" i="8"/>
  <c r="F438" i="8"/>
  <c r="G438" i="8"/>
  <c r="J438" i="8" s="1"/>
  <c r="C439" i="8"/>
  <c r="D439" i="8"/>
  <c r="E439" i="8"/>
  <c r="F439" i="8"/>
  <c r="G439" i="8"/>
  <c r="J439" i="8" s="1"/>
  <c r="C440" i="8"/>
  <c r="D440" i="8"/>
  <c r="E440" i="8"/>
  <c r="F440" i="8"/>
  <c r="G440" i="8"/>
  <c r="J440" i="8" s="1"/>
  <c r="C38" i="8"/>
  <c r="D38" i="8"/>
  <c r="E38" i="8"/>
  <c r="F38" i="8"/>
  <c r="G38" i="8"/>
  <c r="J38" i="8" s="1"/>
  <c r="K16" i="5"/>
  <c r="I110" i="8" l="1"/>
  <c r="I105" i="8"/>
  <c r="N534" i="6"/>
  <c r="N525" i="6"/>
  <c r="M505" i="6"/>
  <c r="M470" i="6"/>
  <c r="N451" i="6"/>
  <c r="L413" i="6"/>
  <c r="M406" i="6"/>
  <c r="L391" i="6"/>
  <c r="M382" i="6"/>
  <c r="N375" i="6"/>
  <c r="M374" i="6"/>
  <c r="N303" i="6"/>
  <c r="M269" i="6"/>
  <c r="L236" i="6"/>
  <c r="M215" i="6"/>
  <c r="L195" i="6"/>
  <c r="M156" i="6"/>
  <c r="M150" i="6"/>
  <c r="L89" i="6"/>
  <c r="M516" i="6"/>
  <c r="N419" i="6"/>
  <c r="N343" i="6"/>
  <c r="N339" i="6"/>
  <c r="M318" i="6"/>
  <c r="N234" i="6"/>
  <c r="N154" i="6"/>
  <c r="N88" i="6"/>
  <c r="N73" i="6"/>
  <c r="N65" i="6"/>
  <c r="J40" i="6"/>
  <c r="L536" i="6"/>
  <c r="O536" i="6"/>
  <c r="P536" i="6"/>
  <c r="L524" i="6"/>
  <c r="O524" i="6"/>
  <c r="P524" i="6"/>
  <c r="N517" i="6"/>
  <c r="P517" i="6"/>
  <c r="O517" i="6"/>
  <c r="N515" i="6"/>
  <c r="O515" i="6"/>
  <c r="P515" i="6"/>
  <c r="O445" i="6"/>
  <c r="P445" i="6"/>
  <c r="P439" i="6"/>
  <c r="O439" i="6"/>
  <c r="J432" i="6"/>
  <c r="O410" i="6"/>
  <c r="P410" i="6"/>
  <c r="J408" i="6"/>
  <c r="P407" i="6"/>
  <c r="O407" i="6"/>
  <c r="O396" i="6"/>
  <c r="P396" i="6"/>
  <c r="O393" i="6"/>
  <c r="P393" i="6"/>
  <c r="O390" i="6"/>
  <c r="P390" i="6"/>
  <c r="O388" i="6"/>
  <c r="P388" i="6"/>
  <c r="O383" i="6"/>
  <c r="P383" i="6"/>
  <c r="O381" i="6"/>
  <c r="P381" i="6"/>
  <c r="O379" i="6"/>
  <c r="P379" i="6"/>
  <c r="O358" i="6"/>
  <c r="P358" i="6"/>
  <c r="O308" i="6"/>
  <c r="P308" i="6"/>
  <c r="O304" i="6"/>
  <c r="P304" i="6"/>
  <c r="J302" i="6"/>
  <c r="O298" i="6"/>
  <c r="P298" i="6"/>
  <c r="J283" i="6"/>
  <c r="O276" i="6"/>
  <c r="P276" i="6"/>
  <c r="P273" i="6"/>
  <c r="O273" i="6"/>
  <c r="O270" i="6"/>
  <c r="P270" i="6"/>
  <c r="M260" i="6"/>
  <c r="O260" i="6"/>
  <c r="P260" i="6"/>
  <c r="P251" i="6"/>
  <c r="O251" i="6"/>
  <c r="P242" i="6"/>
  <c r="O242" i="6"/>
  <c r="P227" i="6"/>
  <c r="O227" i="6"/>
  <c r="O220" i="6"/>
  <c r="P220" i="6"/>
  <c r="P199" i="6"/>
  <c r="O199" i="6"/>
  <c r="P196" i="6"/>
  <c r="O196" i="6"/>
  <c r="I194" i="6"/>
  <c r="O193" i="6"/>
  <c r="P193" i="6"/>
  <c r="O183" i="6"/>
  <c r="P183" i="6"/>
  <c r="P181" i="6"/>
  <c r="O181" i="6"/>
  <c r="P178" i="6"/>
  <c r="O178" i="6"/>
  <c r="O171" i="6"/>
  <c r="P171" i="6"/>
  <c r="L161" i="6"/>
  <c r="O161" i="6"/>
  <c r="P161" i="6"/>
  <c r="P157" i="6"/>
  <c r="O157" i="6"/>
  <c r="M155" i="6"/>
  <c r="O155" i="6"/>
  <c r="P155" i="6"/>
  <c r="P146" i="6"/>
  <c r="O146" i="6"/>
  <c r="O143" i="6"/>
  <c r="P143" i="6"/>
  <c r="O129" i="6"/>
  <c r="P129" i="6"/>
  <c r="P112" i="6"/>
  <c r="O112" i="6"/>
  <c r="L100" i="6"/>
  <c r="P100" i="6"/>
  <c r="O100" i="6"/>
  <c r="N96" i="6"/>
  <c r="P96" i="6"/>
  <c r="O96" i="6"/>
  <c r="P90" i="6"/>
  <c r="O90" i="6"/>
  <c r="I89" i="6"/>
  <c r="P78" i="6"/>
  <c r="O78" i="6"/>
  <c r="L551" i="6"/>
  <c r="O551" i="6"/>
  <c r="P551" i="6"/>
  <c r="O546" i="6"/>
  <c r="P546" i="6"/>
  <c r="P543" i="6"/>
  <c r="O543" i="6"/>
  <c r="I536" i="6"/>
  <c r="O523" i="6"/>
  <c r="P523" i="6"/>
  <c r="O520" i="6"/>
  <c r="P520" i="6"/>
  <c r="M518" i="6"/>
  <c r="O518" i="6"/>
  <c r="P518" i="6"/>
  <c r="O505" i="6"/>
  <c r="P505" i="6"/>
  <c r="N503" i="6"/>
  <c r="P503" i="6"/>
  <c r="O503" i="6"/>
  <c r="O500" i="6"/>
  <c r="P500" i="6"/>
  <c r="I479" i="6"/>
  <c r="O478" i="6"/>
  <c r="P478" i="6"/>
  <c r="O475" i="6"/>
  <c r="P475" i="6"/>
  <c r="O472" i="6"/>
  <c r="P472" i="6"/>
  <c r="O465" i="6"/>
  <c r="P465" i="6"/>
  <c r="I460" i="6"/>
  <c r="L459" i="6"/>
  <c r="P459" i="6"/>
  <c r="O459" i="6"/>
  <c r="M455" i="6"/>
  <c r="O455" i="6"/>
  <c r="P455" i="6"/>
  <c r="P451" i="6"/>
  <c r="O451" i="6"/>
  <c r="O448" i="6"/>
  <c r="P448" i="6"/>
  <c r="N427" i="6"/>
  <c r="O427" i="6"/>
  <c r="P427" i="6"/>
  <c r="O419" i="6"/>
  <c r="P419" i="6"/>
  <c r="O415" i="6"/>
  <c r="P415" i="6"/>
  <c r="P409" i="6"/>
  <c r="O409" i="6"/>
  <c r="I404" i="6"/>
  <c r="L401" i="6"/>
  <c r="P401" i="6"/>
  <c r="O401" i="6"/>
  <c r="O398" i="6"/>
  <c r="P398" i="6"/>
  <c r="L385" i="6"/>
  <c r="O385" i="6"/>
  <c r="P385" i="6"/>
  <c r="N383" i="6"/>
  <c r="O382" i="6"/>
  <c r="P382" i="6"/>
  <c r="L267" i="6"/>
  <c r="P267" i="6"/>
  <c r="O267" i="6"/>
  <c r="P259" i="6"/>
  <c r="O259" i="6"/>
  <c r="N256" i="6"/>
  <c r="O256" i="6"/>
  <c r="P256" i="6"/>
  <c r="O254" i="6"/>
  <c r="P254" i="6"/>
  <c r="N252" i="6"/>
  <c r="O252" i="6"/>
  <c r="P252" i="6"/>
  <c r="O250" i="6"/>
  <c r="P250" i="6"/>
  <c r="O248" i="6"/>
  <c r="P248" i="6"/>
  <c r="P245" i="6"/>
  <c r="O245" i="6"/>
  <c r="P241" i="6"/>
  <c r="O241" i="6"/>
  <c r="P237" i="6"/>
  <c r="O237" i="6"/>
  <c r="O232" i="6"/>
  <c r="P232" i="6"/>
  <c r="O226" i="6"/>
  <c r="P226" i="6"/>
  <c r="M223" i="6"/>
  <c r="P223" i="6"/>
  <c r="O223" i="6"/>
  <c r="P219" i="6"/>
  <c r="O219" i="6"/>
  <c r="P215" i="6"/>
  <c r="O215" i="6"/>
  <c r="O212" i="6"/>
  <c r="P212" i="6"/>
  <c r="L205" i="6"/>
  <c r="P205" i="6"/>
  <c r="O205" i="6"/>
  <c r="N203" i="6"/>
  <c r="P203" i="6"/>
  <c r="O203" i="6"/>
  <c r="O195" i="6"/>
  <c r="P195" i="6"/>
  <c r="P192" i="6"/>
  <c r="O192" i="6"/>
  <c r="P186" i="6"/>
  <c r="O186" i="6"/>
  <c r="P180" i="6"/>
  <c r="O180" i="6"/>
  <c r="O177" i="6"/>
  <c r="P177" i="6"/>
  <c r="P173" i="6"/>
  <c r="O173" i="6"/>
  <c r="P170" i="6"/>
  <c r="O170" i="6"/>
  <c r="O167" i="6"/>
  <c r="P167" i="6"/>
  <c r="P162" i="6"/>
  <c r="O162" i="6"/>
  <c r="O159" i="6"/>
  <c r="P159" i="6"/>
  <c r="P154" i="6"/>
  <c r="O154" i="6"/>
  <c r="P148" i="6"/>
  <c r="O148" i="6"/>
  <c r="L132" i="6"/>
  <c r="P132" i="6"/>
  <c r="O132" i="6"/>
  <c r="P126" i="6"/>
  <c r="O126" i="6"/>
  <c r="O123" i="6"/>
  <c r="P123" i="6"/>
  <c r="P120" i="6"/>
  <c r="O120" i="6"/>
  <c r="P117" i="6"/>
  <c r="O117" i="6"/>
  <c r="L115" i="6"/>
  <c r="O115" i="6"/>
  <c r="P115" i="6"/>
  <c r="O111" i="6"/>
  <c r="P111" i="6"/>
  <c r="O105" i="6"/>
  <c r="P105" i="6"/>
  <c r="M103" i="6"/>
  <c r="O103" i="6"/>
  <c r="P103" i="6"/>
  <c r="L99" i="6"/>
  <c r="O99" i="6"/>
  <c r="P99" i="6"/>
  <c r="O95" i="6"/>
  <c r="P95" i="6"/>
  <c r="P92" i="6"/>
  <c r="O92" i="6"/>
  <c r="P85" i="6"/>
  <c r="O85" i="6"/>
  <c r="N82" i="6"/>
  <c r="P82" i="6"/>
  <c r="O82" i="6"/>
  <c r="P80" i="6"/>
  <c r="O80" i="6"/>
  <c r="L77" i="6"/>
  <c r="P77" i="6"/>
  <c r="O77" i="6"/>
  <c r="P70" i="6"/>
  <c r="O70" i="6"/>
  <c r="L67" i="6"/>
  <c r="O67" i="6"/>
  <c r="P67" i="6"/>
  <c r="O63" i="6"/>
  <c r="P63" i="6"/>
  <c r="O59" i="6"/>
  <c r="P59" i="6"/>
  <c r="O57" i="6"/>
  <c r="P57" i="6"/>
  <c r="M473" i="6"/>
  <c r="P473" i="6"/>
  <c r="O473" i="6"/>
  <c r="O442" i="6"/>
  <c r="P442" i="6"/>
  <c r="O436" i="6"/>
  <c r="P436" i="6"/>
  <c r="P425" i="6"/>
  <c r="O425" i="6"/>
  <c r="O416" i="6"/>
  <c r="P416" i="6"/>
  <c r="J411" i="6"/>
  <c r="I376" i="6"/>
  <c r="J374" i="6"/>
  <c r="L371" i="6"/>
  <c r="P371" i="6"/>
  <c r="O371" i="6"/>
  <c r="J369" i="6"/>
  <c r="P365" i="6"/>
  <c r="O365" i="6"/>
  <c r="L355" i="6"/>
  <c r="P355" i="6"/>
  <c r="O355" i="6"/>
  <c r="P353" i="6"/>
  <c r="O353" i="6"/>
  <c r="P349" i="6"/>
  <c r="O349" i="6"/>
  <c r="J345" i="6"/>
  <c r="P341" i="6"/>
  <c r="O341" i="6"/>
  <c r="J339" i="6"/>
  <c r="J337" i="6"/>
  <c r="L333" i="6"/>
  <c r="P333" i="6"/>
  <c r="O333" i="6"/>
  <c r="P311" i="6"/>
  <c r="O311" i="6"/>
  <c r="O294" i="6"/>
  <c r="P294" i="6"/>
  <c r="I275" i="6"/>
  <c r="J269" i="6"/>
  <c r="P265" i="6"/>
  <c r="O265" i="6"/>
  <c r="P263" i="6"/>
  <c r="O263" i="6"/>
  <c r="P257" i="6"/>
  <c r="O257" i="6"/>
  <c r="P249" i="6"/>
  <c r="O249" i="6"/>
  <c r="O230" i="6"/>
  <c r="P230" i="6"/>
  <c r="P213" i="6"/>
  <c r="O213" i="6"/>
  <c r="O210" i="6"/>
  <c r="P210" i="6"/>
  <c r="O208" i="6"/>
  <c r="P208" i="6"/>
  <c r="L206" i="6"/>
  <c r="O206" i="6"/>
  <c r="P206" i="6"/>
  <c r="O202" i="6"/>
  <c r="P202" i="6"/>
  <c r="P190" i="6"/>
  <c r="O190" i="6"/>
  <c r="P168" i="6"/>
  <c r="O168" i="6"/>
  <c r="O135" i="6"/>
  <c r="P135" i="6"/>
  <c r="L133" i="6"/>
  <c r="P133" i="6"/>
  <c r="O133" i="6"/>
  <c r="P108" i="6"/>
  <c r="O108" i="6"/>
  <c r="M86" i="6"/>
  <c r="P86" i="6"/>
  <c r="O86" i="6"/>
  <c r="O83" i="6"/>
  <c r="P83" i="6"/>
  <c r="P74" i="6"/>
  <c r="O74" i="6"/>
  <c r="P68" i="6"/>
  <c r="O68" i="6"/>
  <c r="P60" i="6"/>
  <c r="O60" i="6"/>
  <c r="N58" i="6"/>
  <c r="P58" i="6"/>
  <c r="O58" i="6"/>
  <c r="O322" i="6"/>
  <c r="P322" i="6"/>
  <c r="O320" i="6"/>
  <c r="P320" i="6"/>
  <c r="O310" i="6"/>
  <c r="P310" i="6"/>
  <c r="O300" i="6"/>
  <c r="P300" i="6"/>
  <c r="P297" i="6"/>
  <c r="O297" i="6"/>
  <c r="L284" i="6"/>
  <c r="O284" i="6"/>
  <c r="P284" i="6"/>
  <c r="O272" i="6"/>
  <c r="P272" i="6"/>
  <c r="I154" i="8"/>
  <c r="I106" i="8"/>
  <c r="I72" i="8"/>
  <c r="O545" i="6"/>
  <c r="P545" i="6"/>
  <c r="P537" i="6"/>
  <c r="O537" i="6"/>
  <c r="O534" i="6"/>
  <c r="P534" i="6"/>
  <c r="O531" i="6"/>
  <c r="P531" i="6"/>
  <c r="P529" i="6"/>
  <c r="O529" i="6"/>
  <c r="O526" i="6"/>
  <c r="P526" i="6"/>
  <c r="O522" i="6"/>
  <c r="P522" i="6"/>
  <c r="N519" i="6"/>
  <c r="P519" i="6"/>
  <c r="O519" i="6"/>
  <c r="O513" i="6"/>
  <c r="P513" i="6"/>
  <c r="L510" i="6"/>
  <c r="O510" i="6"/>
  <c r="P510" i="6"/>
  <c r="M502" i="6"/>
  <c r="O502" i="6"/>
  <c r="P502" i="6"/>
  <c r="L500" i="6"/>
  <c r="P499" i="6"/>
  <c r="O499" i="6"/>
  <c r="O496" i="6"/>
  <c r="P496" i="6"/>
  <c r="O494" i="6"/>
  <c r="P494" i="6"/>
  <c r="O491" i="6"/>
  <c r="P491" i="6"/>
  <c r="O488" i="6"/>
  <c r="P488" i="6"/>
  <c r="O486" i="6"/>
  <c r="P486" i="6"/>
  <c r="P483" i="6"/>
  <c r="O483" i="6"/>
  <c r="O480" i="6"/>
  <c r="P480" i="6"/>
  <c r="P477" i="6"/>
  <c r="O477" i="6"/>
  <c r="M475" i="6"/>
  <c r="O464" i="6"/>
  <c r="P464" i="6"/>
  <c r="O461" i="6"/>
  <c r="P461" i="6"/>
  <c r="M458" i="6"/>
  <c r="O458" i="6"/>
  <c r="P458" i="6"/>
  <c r="O454" i="6"/>
  <c r="P454" i="6"/>
  <c r="P447" i="6"/>
  <c r="O447" i="6"/>
  <c r="O444" i="6"/>
  <c r="P444" i="6"/>
  <c r="O440" i="6"/>
  <c r="P440" i="6"/>
  <c r="O438" i="6"/>
  <c r="P438" i="6"/>
  <c r="O435" i="6"/>
  <c r="P435" i="6"/>
  <c r="O430" i="6"/>
  <c r="P430" i="6"/>
  <c r="O424" i="6"/>
  <c r="P424" i="6"/>
  <c r="O420" i="6"/>
  <c r="P420" i="6"/>
  <c r="O418" i="6"/>
  <c r="P418" i="6"/>
  <c r="O414" i="6"/>
  <c r="P414" i="6"/>
  <c r="O405" i="6"/>
  <c r="P405" i="6"/>
  <c r="O403" i="6"/>
  <c r="P403" i="6"/>
  <c r="O400" i="6"/>
  <c r="P400" i="6"/>
  <c r="L397" i="6"/>
  <c r="O397" i="6"/>
  <c r="P397" i="6"/>
  <c r="O395" i="6"/>
  <c r="P395" i="6"/>
  <c r="O392" i="6"/>
  <c r="P392" i="6"/>
  <c r="O389" i="6"/>
  <c r="P389" i="6"/>
  <c r="O386" i="6"/>
  <c r="P386" i="6"/>
  <c r="O384" i="6"/>
  <c r="P384" i="6"/>
  <c r="O380" i="6"/>
  <c r="P380" i="6"/>
  <c r="P367" i="6"/>
  <c r="O367" i="6"/>
  <c r="L363" i="6"/>
  <c r="P363" i="6"/>
  <c r="O363" i="6"/>
  <c r="O360" i="6"/>
  <c r="P360" i="6"/>
  <c r="O356" i="6"/>
  <c r="P356" i="6"/>
  <c r="M354" i="6"/>
  <c r="O354" i="6"/>
  <c r="P354" i="6"/>
  <c r="N351" i="6"/>
  <c r="P351" i="6"/>
  <c r="O351" i="6"/>
  <c r="P343" i="6"/>
  <c r="O343" i="6"/>
  <c r="O334" i="6"/>
  <c r="P334" i="6"/>
  <c r="N331" i="6"/>
  <c r="P331" i="6"/>
  <c r="O331" i="6"/>
  <c r="P327" i="6"/>
  <c r="O327" i="6"/>
  <c r="P325" i="6"/>
  <c r="O325" i="6"/>
  <c r="P319" i="6"/>
  <c r="O319" i="6"/>
  <c r="O316" i="6"/>
  <c r="P316" i="6"/>
  <c r="M313" i="6"/>
  <c r="P313" i="6"/>
  <c r="O313" i="6"/>
  <c r="P309" i="6"/>
  <c r="O309" i="6"/>
  <c r="O306" i="6"/>
  <c r="P306" i="6"/>
  <c r="O296" i="6"/>
  <c r="P296" i="6"/>
  <c r="M293" i="6"/>
  <c r="P293" i="6"/>
  <c r="O293" i="6"/>
  <c r="P289" i="6"/>
  <c r="O289" i="6"/>
  <c r="O286" i="6"/>
  <c r="P286" i="6"/>
  <c r="P281" i="6"/>
  <c r="O281" i="6"/>
  <c r="N278" i="6"/>
  <c r="O278" i="6"/>
  <c r="P278" i="6"/>
  <c r="P271" i="6"/>
  <c r="O271" i="6"/>
  <c r="O264" i="6"/>
  <c r="P264" i="6"/>
  <c r="O262" i="6"/>
  <c r="P262" i="6"/>
  <c r="O258" i="6"/>
  <c r="P258" i="6"/>
  <c r="P255" i="6"/>
  <c r="O255" i="6"/>
  <c r="P253" i="6"/>
  <c r="O253" i="6"/>
  <c r="N247" i="6"/>
  <c r="P247" i="6"/>
  <c r="O247" i="6"/>
  <c r="O244" i="6"/>
  <c r="P244" i="6"/>
  <c r="O240" i="6"/>
  <c r="P240" i="6"/>
  <c r="O234" i="6"/>
  <c r="P234" i="6"/>
  <c r="P231" i="6"/>
  <c r="O231" i="6"/>
  <c r="P229" i="6"/>
  <c r="O229" i="6"/>
  <c r="N225" i="6"/>
  <c r="P225" i="6"/>
  <c r="O225" i="6"/>
  <c r="N223" i="6"/>
  <c r="L222" i="6"/>
  <c r="O222" i="6"/>
  <c r="P222" i="6"/>
  <c r="O218" i="6"/>
  <c r="P218" i="6"/>
  <c r="P211" i="6"/>
  <c r="O211" i="6"/>
  <c r="M207" i="6"/>
  <c r="P207" i="6"/>
  <c r="O207" i="6"/>
  <c r="O204" i="6"/>
  <c r="P204" i="6"/>
  <c r="P201" i="6"/>
  <c r="O201" i="6"/>
  <c r="O198" i="6"/>
  <c r="P198" i="6"/>
  <c r="O191" i="6"/>
  <c r="P191" i="6"/>
  <c r="P189" i="6"/>
  <c r="O189" i="6"/>
  <c r="O185" i="6"/>
  <c r="P185" i="6"/>
  <c r="L182" i="6"/>
  <c r="P182" i="6"/>
  <c r="O182" i="6"/>
  <c r="O179" i="6"/>
  <c r="P179" i="6"/>
  <c r="P176" i="6"/>
  <c r="O176" i="6"/>
  <c r="P172" i="6"/>
  <c r="O172" i="6"/>
  <c r="L169" i="6"/>
  <c r="O169" i="6"/>
  <c r="P169" i="6"/>
  <c r="P166" i="6"/>
  <c r="O166" i="6"/>
  <c r="P164" i="6"/>
  <c r="O164" i="6"/>
  <c r="P160" i="6"/>
  <c r="O160" i="6"/>
  <c r="O153" i="6"/>
  <c r="P153" i="6"/>
  <c r="L150" i="6"/>
  <c r="P150" i="6"/>
  <c r="O150" i="6"/>
  <c r="M148" i="6"/>
  <c r="O145" i="6"/>
  <c r="P145" i="6"/>
  <c r="P142" i="6"/>
  <c r="O142" i="6"/>
  <c r="O139" i="6"/>
  <c r="P139" i="6"/>
  <c r="O137" i="6"/>
  <c r="P137" i="6"/>
  <c r="P134" i="6"/>
  <c r="O134" i="6"/>
  <c r="O131" i="6"/>
  <c r="P131" i="6"/>
  <c r="P128" i="6"/>
  <c r="O128" i="6"/>
  <c r="P125" i="6"/>
  <c r="O125" i="6"/>
  <c r="P122" i="6"/>
  <c r="O122" i="6"/>
  <c r="L120" i="6"/>
  <c r="O119" i="6"/>
  <c r="P119" i="6"/>
  <c r="P114" i="6"/>
  <c r="O114" i="6"/>
  <c r="P110" i="6"/>
  <c r="O110" i="6"/>
  <c r="O107" i="6"/>
  <c r="P107" i="6"/>
  <c r="P102" i="6"/>
  <c r="O102" i="6"/>
  <c r="P98" i="6"/>
  <c r="O98" i="6"/>
  <c r="P94" i="6"/>
  <c r="O94" i="6"/>
  <c r="O91" i="6"/>
  <c r="P91" i="6"/>
  <c r="L88" i="6"/>
  <c r="P88" i="6"/>
  <c r="O88" i="6"/>
  <c r="O81" i="6"/>
  <c r="P81" i="6"/>
  <c r="O79" i="6"/>
  <c r="P79" i="6"/>
  <c r="P76" i="6"/>
  <c r="O76" i="6"/>
  <c r="O73" i="6"/>
  <c r="P73" i="6"/>
  <c r="P66" i="6"/>
  <c r="O66" i="6"/>
  <c r="P62" i="6"/>
  <c r="O62" i="6"/>
  <c r="P56" i="6"/>
  <c r="O56" i="6"/>
  <c r="N547" i="6"/>
  <c r="O547" i="6"/>
  <c r="P547" i="6"/>
  <c r="O544" i="6"/>
  <c r="P544" i="6"/>
  <c r="P539" i="6"/>
  <c r="O539" i="6"/>
  <c r="O530" i="6"/>
  <c r="P530" i="6"/>
  <c r="N509" i="6"/>
  <c r="O509" i="6"/>
  <c r="P509" i="6"/>
  <c r="O506" i="6"/>
  <c r="P506" i="6"/>
  <c r="L504" i="6"/>
  <c r="O504" i="6"/>
  <c r="P504" i="6"/>
  <c r="M497" i="6"/>
  <c r="O497" i="6"/>
  <c r="P497" i="6"/>
  <c r="O492" i="6"/>
  <c r="P492" i="6"/>
  <c r="P489" i="6"/>
  <c r="O489" i="6"/>
  <c r="O485" i="6"/>
  <c r="P485" i="6"/>
  <c r="O481" i="6"/>
  <c r="P481" i="6"/>
  <c r="O479" i="6"/>
  <c r="P479" i="6"/>
  <c r="N471" i="6"/>
  <c r="O471" i="6"/>
  <c r="P471" i="6"/>
  <c r="P469" i="6"/>
  <c r="O469" i="6"/>
  <c r="I467" i="6"/>
  <c r="M466" i="6"/>
  <c r="O466" i="6"/>
  <c r="P466" i="6"/>
  <c r="O460" i="6"/>
  <c r="P460" i="6"/>
  <c r="O456" i="6"/>
  <c r="P456" i="6"/>
  <c r="O452" i="6"/>
  <c r="P452" i="6"/>
  <c r="O449" i="6"/>
  <c r="P449" i="6"/>
  <c r="O434" i="6"/>
  <c r="P434" i="6"/>
  <c r="O428" i="6"/>
  <c r="P428" i="6"/>
  <c r="M422" i="6"/>
  <c r="O422" i="6"/>
  <c r="P422" i="6"/>
  <c r="O404" i="6"/>
  <c r="P404" i="6"/>
  <c r="L381" i="6"/>
  <c r="J378" i="6"/>
  <c r="J372" i="6"/>
  <c r="L349" i="6"/>
  <c r="O336" i="6"/>
  <c r="P336" i="6"/>
  <c r="O330" i="6"/>
  <c r="P330" i="6"/>
  <c r="J329" i="6"/>
  <c r="P323" i="6"/>
  <c r="O323" i="6"/>
  <c r="P321" i="6"/>
  <c r="O321" i="6"/>
  <c r="O314" i="6"/>
  <c r="P314" i="6"/>
  <c r="P301" i="6"/>
  <c r="O301" i="6"/>
  <c r="J299" i="6"/>
  <c r="P291" i="6"/>
  <c r="O291" i="6"/>
  <c r="O282" i="6"/>
  <c r="P282" i="6"/>
  <c r="O280" i="6"/>
  <c r="P280" i="6"/>
  <c r="N268" i="6"/>
  <c r="O268" i="6"/>
  <c r="P268" i="6"/>
  <c r="J266" i="6"/>
  <c r="O246" i="6"/>
  <c r="P246" i="6"/>
  <c r="O238" i="6"/>
  <c r="P238" i="6"/>
  <c r="J236" i="6"/>
  <c r="P235" i="6"/>
  <c r="O235" i="6"/>
  <c r="P233" i="6"/>
  <c r="O233" i="6"/>
  <c r="O216" i="6"/>
  <c r="P216" i="6"/>
  <c r="O187" i="6"/>
  <c r="P187" i="6"/>
  <c r="P174" i="6"/>
  <c r="O174" i="6"/>
  <c r="P165" i="6"/>
  <c r="O165" i="6"/>
  <c r="L163" i="6"/>
  <c r="O163" i="6"/>
  <c r="P163" i="6"/>
  <c r="M161" i="6"/>
  <c r="I158" i="6"/>
  <c r="P152" i="6"/>
  <c r="O152" i="6"/>
  <c r="P140" i="6"/>
  <c r="O140" i="6"/>
  <c r="P138" i="6"/>
  <c r="O138" i="6"/>
  <c r="J116" i="6"/>
  <c r="P93" i="6"/>
  <c r="O93" i="6"/>
  <c r="O71" i="6"/>
  <c r="P71" i="6"/>
  <c r="J69" i="6"/>
  <c r="P64" i="6"/>
  <c r="O64" i="6"/>
  <c r="P54" i="6"/>
  <c r="O54" i="6"/>
  <c r="I435" i="8"/>
  <c r="L549" i="6"/>
  <c r="O549" i="6"/>
  <c r="P549" i="6"/>
  <c r="I547" i="6"/>
  <c r="N544" i="6"/>
  <c r="M541" i="6"/>
  <c r="O541" i="6"/>
  <c r="P541" i="6"/>
  <c r="O538" i="6"/>
  <c r="P538" i="6"/>
  <c r="N535" i="6"/>
  <c r="O535" i="6"/>
  <c r="P535" i="6"/>
  <c r="O532" i="6"/>
  <c r="P532" i="6"/>
  <c r="P527" i="6"/>
  <c r="O527" i="6"/>
  <c r="L518" i="6"/>
  <c r="M514" i="6"/>
  <c r="O514" i="6"/>
  <c r="P514" i="6"/>
  <c r="P511" i="6"/>
  <c r="O511" i="6"/>
  <c r="L508" i="6"/>
  <c r="O508" i="6"/>
  <c r="P508" i="6"/>
  <c r="P495" i="6"/>
  <c r="O495" i="6"/>
  <c r="O484" i="6"/>
  <c r="P484" i="6"/>
  <c r="O468" i="6"/>
  <c r="P468" i="6"/>
  <c r="O462" i="6"/>
  <c r="P462" i="6"/>
  <c r="P441" i="6"/>
  <c r="O441" i="6"/>
  <c r="J434" i="6"/>
  <c r="P433" i="6"/>
  <c r="O433" i="6"/>
  <c r="O431" i="6"/>
  <c r="P431" i="6"/>
  <c r="O421" i="6"/>
  <c r="P421" i="6"/>
  <c r="O412" i="6"/>
  <c r="P412" i="6"/>
  <c r="O406" i="6"/>
  <c r="P406" i="6"/>
  <c r="I388" i="6"/>
  <c r="P387" i="6"/>
  <c r="O387" i="6"/>
  <c r="O377" i="6"/>
  <c r="P377" i="6"/>
  <c r="O375" i="6"/>
  <c r="P375" i="6"/>
  <c r="L373" i="6"/>
  <c r="O373" i="6"/>
  <c r="P373" i="6"/>
  <c r="O370" i="6"/>
  <c r="P370" i="6"/>
  <c r="O368" i="6"/>
  <c r="P368" i="6"/>
  <c r="O364" i="6"/>
  <c r="P364" i="6"/>
  <c r="L361" i="6"/>
  <c r="P361" i="6"/>
  <c r="O361" i="6"/>
  <c r="P357" i="6"/>
  <c r="O357" i="6"/>
  <c r="O352" i="6"/>
  <c r="P352" i="6"/>
  <c r="O350" i="6"/>
  <c r="P350" i="6"/>
  <c r="O348" i="6"/>
  <c r="P348" i="6"/>
  <c r="O346" i="6"/>
  <c r="P346" i="6"/>
  <c r="O344" i="6"/>
  <c r="P344" i="6"/>
  <c r="O340" i="6"/>
  <c r="P340" i="6"/>
  <c r="O338" i="6"/>
  <c r="P338" i="6"/>
  <c r="P335" i="6"/>
  <c r="O335" i="6"/>
  <c r="O332" i="6"/>
  <c r="P332" i="6"/>
  <c r="O328" i="6"/>
  <c r="P328" i="6"/>
  <c r="L317" i="6"/>
  <c r="P317" i="6"/>
  <c r="O317" i="6"/>
  <c r="N307" i="6"/>
  <c r="P307" i="6"/>
  <c r="O307" i="6"/>
  <c r="P303" i="6"/>
  <c r="O303" i="6"/>
  <c r="O290" i="6"/>
  <c r="P290" i="6"/>
  <c r="P287" i="6"/>
  <c r="O287" i="6"/>
  <c r="L280" i="6"/>
  <c r="P279" i="6"/>
  <c r="O279" i="6"/>
  <c r="O274" i="6"/>
  <c r="P274" i="6"/>
  <c r="I291" i="8"/>
  <c r="I190" i="8"/>
  <c r="I170" i="8"/>
  <c r="I151" i="8"/>
  <c r="I40" i="8"/>
  <c r="O548" i="6"/>
  <c r="P548" i="6"/>
  <c r="I384" i="8"/>
  <c r="I368" i="8"/>
  <c r="I317" i="8"/>
  <c r="I70" i="8"/>
  <c r="N552" i="6"/>
  <c r="O552" i="6"/>
  <c r="P552" i="6"/>
  <c r="O550" i="6"/>
  <c r="P550" i="6"/>
  <c r="N542" i="6"/>
  <c r="O542" i="6"/>
  <c r="P542" i="6"/>
  <c r="M540" i="6"/>
  <c r="O540" i="6"/>
  <c r="P540" i="6"/>
  <c r="P533" i="6"/>
  <c r="O533" i="6"/>
  <c r="O528" i="6"/>
  <c r="P528" i="6"/>
  <c r="O525" i="6"/>
  <c r="P525" i="6"/>
  <c r="O521" i="6"/>
  <c r="P521" i="6"/>
  <c r="N516" i="6"/>
  <c r="O516" i="6"/>
  <c r="P516" i="6"/>
  <c r="M512" i="6"/>
  <c r="O512" i="6"/>
  <c r="P512" i="6"/>
  <c r="O507" i="6"/>
  <c r="P507" i="6"/>
  <c r="O501" i="6"/>
  <c r="P501" i="6"/>
  <c r="M498" i="6"/>
  <c r="O498" i="6"/>
  <c r="P498" i="6"/>
  <c r="L496" i="6"/>
  <c r="O493" i="6"/>
  <c r="P493" i="6"/>
  <c r="O490" i="6"/>
  <c r="P490" i="6"/>
  <c r="P487" i="6"/>
  <c r="O487" i="6"/>
  <c r="O482" i="6"/>
  <c r="P482" i="6"/>
  <c r="O476" i="6"/>
  <c r="P476" i="6"/>
  <c r="O474" i="6"/>
  <c r="P474" i="6"/>
  <c r="O470" i="6"/>
  <c r="P470" i="6"/>
  <c r="P467" i="6"/>
  <c r="O467" i="6"/>
  <c r="O463" i="6"/>
  <c r="P463" i="6"/>
  <c r="O457" i="6"/>
  <c r="P457" i="6"/>
  <c r="M453" i="6"/>
  <c r="O453" i="6"/>
  <c r="P453" i="6"/>
  <c r="M450" i="6"/>
  <c r="O450" i="6"/>
  <c r="P450" i="6"/>
  <c r="M449" i="6"/>
  <c r="O446" i="6"/>
  <c r="P446" i="6"/>
  <c r="O443" i="6"/>
  <c r="P443" i="6"/>
  <c r="N439" i="6"/>
  <c r="O437" i="6"/>
  <c r="P437" i="6"/>
  <c r="L435" i="6"/>
  <c r="O432" i="6"/>
  <c r="P432" i="6"/>
  <c r="O429" i="6"/>
  <c r="P429" i="6"/>
  <c r="M426" i="6"/>
  <c r="O426" i="6"/>
  <c r="P426" i="6"/>
  <c r="P423" i="6"/>
  <c r="O423" i="6"/>
  <c r="P417" i="6"/>
  <c r="O417" i="6"/>
  <c r="O413" i="6"/>
  <c r="P413" i="6"/>
  <c r="L411" i="6"/>
  <c r="O411" i="6"/>
  <c r="P411" i="6"/>
  <c r="O408" i="6"/>
  <c r="P408" i="6"/>
  <c r="O402" i="6"/>
  <c r="P402" i="6"/>
  <c r="P399" i="6"/>
  <c r="O399" i="6"/>
  <c r="L395" i="6"/>
  <c r="O394" i="6"/>
  <c r="P394" i="6"/>
  <c r="O391" i="6"/>
  <c r="P391" i="6"/>
  <c r="L383" i="6"/>
  <c r="L379" i="6"/>
  <c r="O378" i="6"/>
  <c r="P378" i="6"/>
  <c r="O376" i="6"/>
  <c r="P376" i="6"/>
  <c r="O374" i="6"/>
  <c r="P374" i="6"/>
  <c r="O372" i="6"/>
  <c r="P372" i="6"/>
  <c r="P369" i="6"/>
  <c r="O369" i="6"/>
  <c r="O366" i="6"/>
  <c r="P366" i="6"/>
  <c r="L365" i="6"/>
  <c r="M362" i="6"/>
  <c r="O362" i="6"/>
  <c r="P362" i="6"/>
  <c r="P359" i="6"/>
  <c r="O359" i="6"/>
  <c r="P347" i="6"/>
  <c r="O347" i="6"/>
  <c r="P345" i="6"/>
  <c r="O345" i="6"/>
  <c r="O342" i="6"/>
  <c r="P342" i="6"/>
  <c r="P339" i="6"/>
  <c r="O339" i="6"/>
  <c r="P337" i="6"/>
  <c r="O337" i="6"/>
  <c r="P329" i="6"/>
  <c r="O329" i="6"/>
  <c r="O326" i="6"/>
  <c r="P326" i="6"/>
  <c r="O324" i="6"/>
  <c r="P324" i="6"/>
  <c r="O318" i="6"/>
  <c r="P318" i="6"/>
  <c r="P315" i="6"/>
  <c r="O315" i="6"/>
  <c r="O312" i="6"/>
  <c r="P312" i="6"/>
  <c r="M305" i="6"/>
  <c r="P305" i="6"/>
  <c r="O305" i="6"/>
  <c r="O302" i="6"/>
  <c r="P302" i="6"/>
  <c r="P299" i="6"/>
  <c r="O299" i="6"/>
  <c r="P295" i="6"/>
  <c r="O295" i="6"/>
  <c r="O292" i="6"/>
  <c r="P292" i="6"/>
  <c r="L288" i="6"/>
  <c r="O288" i="6"/>
  <c r="P288" i="6"/>
  <c r="P285" i="6"/>
  <c r="O285" i="6"/>
  <c r="P283" i="6"/>
  <c r="O283" i="6"/>
  <c r="P277" i="6"/>
  <c r="O277" i="6"/>
  <c r="L276" i="6"/>
  <c r="P275" i="6"/>
  <c r="O275" i="6"/>
  <c r="P269" i="6"/>
  <c r="O269" i="6"/>
  <c r="O266" i="6"/>
  <c r="P266" i="6"/>
  <c r="P261" i="6"/>
  <c r="O261" i="6"/>
  <c r="P243" i="6"/>
  <c r="O243" i="6"/>
  <c r="N239" i="6"/>
  <c r="P239" i="6"/>
  <c r="O239" i="6"/>
  <c r="O236" i="6"/>
  <c r="P236" i="6"/>
  <c r="M234" i="6"/>
  <c r="M228" i="6"/>
  <c r="O228" i="6"/>
  <c r="P228" i="6"/>
  <c r="O224" i="6"/>
  <c r="P224" i="6"/>
  <c r="P221" i="6"/>
  <c r="O221" i="6"/>
  <c r="P217" i="6"/>
  <c r="O217" i="6"/>
  <c r="O214" i="6"/>
  <c r="P214" i="6"/>
  <c r="L213" i="6"/>
  <c r="P209" i="6"/>
  <c r="O209" i="6"/>
  <c r="N207" i="6"/>
  <c r="O200" i="6"/>
  <c r="P200" i="6"/>
  <c r="P197" i="6"/>
  <c r="O197" i="6"/>
  <c r="M196" i="6"/>
  <c r="P194" i="6"/>
  <c r="O194" i="6"/>
  <c r="M188" i="6"/>
  <c r="P188" i="6"/>
  <c r="O188" i="6"/>
  <c r="P184" i="6"/>
  <c r="O184" i="6"/>
  <c r="M175" i="6"/>
  <c r="O175" i="6"/>
  <c r="P175" i="6"/>
  <c r="M158" i="6"/>
  <c r="P158" i="6"/>
  <c r="O158" i="6"/>
  <c r="M157" i="6"/>
  <c r="N156" i="6"/>
  <c r="P156" i="6"/>
  <c r="O156" i="6"/>
  <c r="L151" i="6"/>
  <c r="O151" i="6"/>
  <c r="P151" i="6"/>
  <c r="M149" i="6"/>
  <c r="P149" i="6"/>
  <c r="O149" i="6"/>
  <c r="N147" i="6"/>
  <c r="O147" i="6"/>
  <c r="P147" i="6"/>
  <c r="M146" i="6"/>
  <c r="P144" i="6"/>
  <c r="O144" i="6"/>
  <c r="N142" i="6"/>
  <c r="P141" i="6"/>
  <c r="O141" i="6"/>
  <c r="P136" i="6"/>
  <c r="O136" i="6"/>
  <c r="P130" i="6"/>
  <c r="O130" i="6"/>
  <c r="O127" i="6"/>
  <c r="P127" i="6"/>
  <c r="P124" i="6"/>
  <c r="O124" i="6"/>
  <c r="O121" i="6"/>
  <c r="P121" i="6"/>
  <c r="P118" i="6"/>
  <c r="O118" i="6"/>
  <c r="L116" i="6"/>
  <c r="P116" i="6"/>
  <c r="O116" i="6"/>
  <c r="O113" i="6"/>
  <c r="P113" i="6"/>
  <c r="P109" i="6"/>
  <c r="O109" i="6"/>
  <c r="N108" i="6"/>
  <c r="P106" i="6"/>
  <c r="O106" i="6"/>
  <c r="M104" i="6"/>
  <c r="P104" i="6"/>
  <c r="O104" i="6"/>
  <c r="P101" i="6"/>
  <c r="O101" i="6"/>
  <c r="O97" i="6"/>
  <c r="P97" i="6"/>
  <c r="O89" i="6"/>
  <c r="P89" i="6"/>
  <c r="O87" i="6"/>
  <c r="P87" i="6"/>
  <c r="P84" i="6"/>
  <c r="O84" i="6"/>
  <c r="L75" i="6"/>
  <c r="O75" i="6"/>
  <c r="P75" i="6"/>
  <c r="P72" i="6"/>
  <c r="O72" i="6"/>
  <c r="L69" i="6"/>
  <c r="P69" i="6"/>
  <c r="O69" i="6"/>
  <c r="O65" i="6"/>
  <c r="P65" i="6"/>
  <c r="P61" i="6"/>
  <c r="O61" i="6"/>
  <c r="N60" i="6"/>
  <c r="O55" i="6"/>
  <c r="P55" i="6"/>
  <c r="I552" i="6"/>
  <c r="M235" i="6"/>
  <c r="N235" i="6"/>
  <c r="J551" i="6"/>
  <c r="J543" i="6"/>
  <c r="J532" i="6"/>
  <c r="I528" i="6"/>
  <c r="M517" i="6"/>
  <c r="N514" i="6"/>
  <c r="M510" i="6"/>
  <c r="I500" i="6"/>
  <c r="I496" i="6"/>
  <c r="J485" i="6"/>
  <c r="I472" i="6"/>
  <c r="M457" i="6"/>
  <c r="I451" i="6"/>
  <c r="L450" i="6"/>
  <c r="J436" i="6"/>
  <c r="J435" i="6"/>
  <c r="J416" i="6"/>
  <c r="J397" i="6"/>
  <c r="J393" i="6"/>
  <c r="L389" i="6"/>
  <c r="L357" i="6"/>
  <c r="I157" i="6"/>
  <c r="N149" i="6"/>
  <c r="I476" i="6"/>
  <c r="J425" i="6"/>
  <c r="J421" i="6"/>
  <c r="J386" i="6"/>
  <c r="J364" i="6"/>
  <c r="J346" i="6"/>
  <c r="I265" i="6"/>
  <c r="J265" i="6"/>
  <c r="L158" i="6"/>
  <c r="L148" i="6"/>
  <c r="N148" i="6"/>
  <c r="L528" i="6"/>
  <c r="J519" i="6"/>
  <c r="N497" i="6"/>
  <c r="L475" i="6"/>
  <c r="M459" i="6"/>
  <c r="I455" i="6"/>
  <c r="J429" i="6"/>
  <c r="J417" i="6"/>
  <c r="I409" i="6"/>
  <c r="L405" i="6"/>
  <c r="J365" i="6"/>
  <c r="N335" i="6"/>
  <c r="L335" i="6"/>
  <c r="J291" i="6"/>
  <c r="I288" i="6"/>
  <c r="I267" i="6"/>
  <c r="L237" i="6"/>
  <c r="N237" i="6"/>
  <c r="J422" i="6"/>
  <c r="J406" i="6"/>
  <c r="J402" i="6"/>
  <c r="I167" i="6"/>
  <c r="N532" i="6"/>
  <c r="M532" i="6"/>
  <c r="N512" i="6"/>
  <c r="N500" i="6"/>
  <c r="M500" i="6"/>
  <c r="I456" i="6"/>
  <c r="J387" i="6"/>
  <c r="J343" i="6"/>
  <c r="I340" i="6"/>
  <c r="J330" i="6"/>
  <c r="L274" i="6"/>
  <c r="N274" i="6"/>
  <c r="N549" i="6"/>
  <c r="M536" i="6"/>
  <c r="M534" i="6"/>
  <c r="L522" i="6"/>
  <c r="N513" i="6"/>
  <c r="M493" i="6"/>
  <c r="L479" i="6"/>
  <c r="L446" i="6"/>
  <c r="N443" i="6"/>
  <c r="N437" i="6"/>
  <c r="M386" i="6"/>
  <c r="J356" i="6"/>
  <c r="I348" i="6"/>
  <c r="I292" i="6"/>
  <c r="J276" i="6"/>
  <c r="I255" i="6"/>
  <c r="J253" i="6"/>
  <c r="I253" i="6"/>
  <c r="I250" i="6"/>
  <c r="L235" i="6"/>
  <c r="I217" i="6"/>
  <c r="L190" i="6"/>
  <c r="N190" i="6"/>
  <c r="N551" i="6"/>
  <c r="M549" i="6"/>
  <c r="N541" i="6"/>
  <c r="N540" i="6"/>
  <c r="N508" i="6"/>
  <c r="J507" i="6"/>
  <c r="M504" i="6"/>
  <c r="J314" i="6"/>
  <c r="M552" i="6"/>
  <c r="N548" i="6"/>
  <c r="J535" i="6"/>
  <c r="I531" i="6"/>
  <c r="N530" i="6"/>
  <c r="N520" i="6"/>
  <c r="M508" i="6"/>
  <c r="J503" i="6"/>
  <c r="I499" i="6"/>
  <c r="I484" i="6"/>
  <c r="M471" i="6"/>
  <c r="M469" i="6"/>
  <c r="L466" i="6"/>
  <c r="M402" i="6"/>
  <c r="J367" i="6"/>
  <c r="J509" i="6"/>
  <c r="J497" i="6"/>
  <c r="M477" i="6"/>
  <c r="N467" i="6"/>
  <c r="L439" i="6"/>
  <c r="I420" i="6"/>
  <c r="J415" i="6"/>
  <c r="J410" i="6"/>
  <c r="M390" i="6"/>
  <c r="J375" i="6"/>
  <c r="J366" i="6"/>
  <c r="M358" i="6"/>
  <c r="L353" i="6"/>
  <c r="N295" i="6"/>
  <c r="J279" i="6"/>
  <c r="L233" i="6"/>
  <c r="J210" i="6"/>
  <c r="L208" i="6"/>
  <c r="J92" i="6"/>
  <c r="N90" i="6"/>
  <c r="N89" i="6"/>
  <c r="J81" i="6"/>
  <c r="N79" i="6"/>
  <c r="L73" i="6"/>
  <c r="L59" i="6"/>
  <c r="J211" i="6"/>
  <c r="I193" i="6"/>
  <c r="J162" i="6"/>
  <c r="M115" i="6"/>
  <c r="J111" i="6"/>
  <c r="N104" i="6"/>
  <c r="J60" i="6"/>
  <c r="M366" i="6"/>
  <c r="L359" i="6"/>
  <c r="L351" i="6"/>
  <c r="J341" i="6"/>
  <c r="J332" i="6"/>
  <c r="L331" i="6"/>
  <c r="J323" i="6"/>
  <c r="J319" i="6"/>
  <c r="J311" i="6"/>
  <c r="I304" i="6"/>
  <c r="J300" i="6"/>
  <c r="J289" i="6"/>
  <c r="J285" i="6"/>
  <c r="I280" i="6"/>
  <c r="N243" i="6"/>
  <c r="I238" i="6"/>
  <c r="N224" i="6"/>
  <c r="I221" i="6"/>
  <c r="M220" i="6"/>
  <c r="J205" i="6"/>
  <c r="M199" i="6"/>
  <c r="N188" i="6"/>
  <c r="M180" i="6"/>
  <c r="L171" i="6"/>
  <c r="N169" i="6"/>
  <c r="J136" i="6"/>
  <c r="M135" i="6"/>
  <c r="J132" i="6"/>
  <c r="I129" i="6"/>
  <c r="J99" i="6"/>
  <c r="L85" i="6"/>
  <c r="N84" i="6"/>
  <c r="J82" i="6"/>
  <c r="N77" i="6"/>
  <c r="L71" i="6"/>
  <c r="L65" i="6"/>
  <c r="J56" i="6"/>
  <c r="J20" i="6"/>
  <c r="N527" i="6"/>
  <c r="N498" i="6"/>
  <c r="M478" i="6"/>
  <c r="L458" i="6"/>
  <c r="L403" i="6"/>
  <c r="L387" i="6"/>
  <c r="J347" i="6"/>
  <c r="L341" i="6"/>
  <c r="J334" i="6"/>
  <c r="J324" i="6"/>
  <c r="I320" i="6"/>
  <c r="J316" i="6"/>
  <c r="J312" i="6"/>
  <c r="J301" i="6"/>
  <c r="J294" i="6"/>
  <c r="J245" i="6"/>
  <c r="L241" i="6"/>
  <c r="J239" i="6"/>
  <c r="M237" i="6"/>
  <c r="L225" i="6"/>
  <c r="I222" i="6"/>
  <c r="M211" i="6"/>
  <c r="I206" i="6"/>
  <c r="N205" i="6"/>
  <c r="J190" i="6"/>
  <c r="I186" i="6"/>
  <c r="N161" i="6"/>
  <c r="L154" i="6"/>
  <c r="J115" i="6"/>
  <c r="L111" i="6"/>
  <c r="J104" i="6"/>
  <c r="J103" i="6"/>
  <c r="J100" i="6"/>
  <c r="M82" i="6"/>
  <c r="N81" i="6"/>
  <c r="N69" i="6"/>
  <c r="L63" i="6"/>
  <c r="L60" i="6"/>
  <c r="L58" i="6"/>
  <c r="I57" i="6"/>
  <c r="L56" i="6"/>
  <c r="L337" i="6"/>
  <c r="N309" i="6"/>
  <c r="M297" i="6"/>
  <c r="N286" i="6"/>
  <c r="M256" i="6"/>
  <c r="M245" i="6"/>
  <c r="N226" i="6"/>
  <c r="L216" i="6"/>
  <c r="L126" i="6"/>
  <c r="L112" i="6"/>
  <c r="J85" i="6"/>
  <c r="J84" i="6"/>
  <c r="N83" i="6"/>
  <c r="L61" i="6"/>
  <c r="N57" i="6"/>
  <c r="J34" i="6"/>
  <c r="J30" i="6"/>
  <c r="J91" i="6"/>
  <c r="J65" i="6"/>
  <c r="I540" i="6"/>
  <c r="L534" i="6"/>
  <c r="N528" i="6"/>
  <c r="J525" i="6"/>
  <c r="J523" i="6"/>
  <c r="M520" i="6"/>
  <c r="N493" i="6"/>
  <c r="J491" i="6"/>
  <c r="I490" i="6"/>
  <c r="J482" i="6"/>
  <c r="I480" i="6"/>
  <c r="M467" i="6"/>
  <c r="M451" i="6"/>
  <c r="L421" i="6"/>
  <c r="N411" i="6"/>
  <c r="J391" i="6"/>
  <c r="N543" i="6"/>
  <c r="N539" i="6"/>
  <c r="N536" i="6"/>
  <c r="M528" i="6"/>
  <c r="I526" i="6"/>
  <c r="I524" i="6"/>
  <c r="I522" i="6"/>
  <c r="J521" i="6"/>
  <c r="L520" i="6"/>
  <c r="N505" i="6"/>
  <c r="N504" i="6"/>
  <c r="N496" i="6"/>
  <c r="I492" i="6"/>
  <c r="J481" i="6"/>
  <c r="L474" i="6"/>
  <c r="I468" i="6"/>
  <c r="L467" i="6"/>
  <c r="I463" i="6"/>
  <c r="N455" i="6"/>
  <c r="I452" i="6"/>
  <c r="L451" i="6"/>
  <c r="I447" i="6"/>
  <c r="L441" i="6"/>
  <c r="L437" i="6"/>
  <c r="I433" i="6"/>
  <c r="L427" i="6"/>
  <c r="J418" i="6"/>
  <c r="I405" i="6"/>
  <c r="M394" i="6"/>
  <c r="L443" i="6"/>
  <c r="L526" i="6"/>
  <c r="N523" i="6"/>
  <c r="N522" i="6"/>
  <c r="N521" i="6"/>
  <c r="L478" i="6"/>
  <c r="N475" i="6"/>
  <c r="N459" i="6"/>
  <c r="L455" i="6"/>
  <c r="N432" i="6"/>
  <c r="I423" i="6"/>
  <c r="J423" i="6"/>
  <c r="N395" i="6"/>
  <c r="M546" i="6"/>
  <c r="L429" i="6"/>
  <c r="N463" i="6"/>
  <c r="N447" i="6"/>
  <c r="L550" i="6"/>
  <c r="M548" i="6"/>
  <c r="M544" i="6"/>
  <c r="L540" i="6"/>
  <c r="J539" i="6"/>
  <c r="M537" i="6"/>
  <c r="N533" i="6"/>
  <c r="N524" i="6"/>
  <c r="N518" i="6"/>
  <c r="J515" i="6"/>
  <c r="L514" i="6"/>
  <c r="L512" i="6"/>
  <c r="I508" i="6"/>
  <c r="N489" i="6"/>
  <c r="I488" i="6"/>
  <c r="N479" i="6"/>
  <c r="I471" i="6"/>
  <c r="M463" i="6"/>
  <c r="M461" i="6"/>
  <c r="L454" i="6"/>
  <c r="M447" i="6"/>
  <c r="M445" i="6"/>
  <c r="M443" i="6"/>
  <c r="M441" i="6"/>
  <c r="M437" i="6"/>
  <c r="M434" i="6"/>
  <c r="J427" i="6"/>
  <c r="J426" i="6"/>
  <c r="J399" i="6"/>
  <c r="J390" i="6"/>
  <c r="L544" i="6"/>
  <c r="M524" i="6"/>
  <c r="M522" i="6"/>
  <c r="M521" i="6"/>
  <c r="N510" i="6"/>
  <c r="N495" i="6"/>
  <c r="N481" i="6"/>
  <c r="M479" i="6"/>
  <c r="I475" i="6"/>
  <c r="J474" i="6"/>
  <c r="L470" i="6"/>
  <c r="I464" i="6"/>
  <c r="L463" i="6"/>
  <c r="M462" i="6"/>
  <c r="I459" i="6"/>
  <c r="I448" i="6"/>
  <c r="L447" i="6"/>
  <c r="M446" i="6"/>
  <c r="N435" i="6"/>
  <c r="I428" i="6"/>
  <c r="M410" i="6"/>
  <c r="L393" i="6"/>
  <c r="N416" i="6"/>
  <c r="J413" i="6"/>
  <c r="N403" i="6"/>
  <c r="J400" i="6"/>
  <c r="N387" i="6"/>
  <c r="J384" i="6"/>
  <c r="M367" i="6"/>
  <c r="N355" i="6"/>
  <c r="J352" i="6"/>
  <c r="M339" i="6"/>
  <c r="M283" i="6"/>
  <c r="M275" i="6"/>
  <c r="J198" i="6"/>
  <c r="M192" i="6"/>
  <c r="N186" i="6"/>
  <c r="L170" i="6"/>
  <c r="N170" i="6"/>
  <c r="L165" i="6"/>
  <c r="N165" i="6"/>
  <c r="L134" i="6"/>
  <c r="N134" i="6"/>
  <c r="I130" i="6"/>
  <c r="J130" i="6"/>
  <c r="J414" i="6"/>
  <c r="N408" i="6"/>
  <c r="N391" i="6"/>
  <c r="J383" i="6"/>
  <c r="J382" i="6"/>
  <c r="M371" i="6"/>
  <c r="N359" i="6"/>
  <c r="J351" i="6"/>
  <c r="J350" i="6"/>
  <c r="J331" i="6"/>
  <c r="L322" i="6"/>
  <c r="L318" i="6"/>
  <c r="J303" i="6"/>
  <c r="N291" i="6"/>
  <c r="J281" i="6"/>
  <c r="J271" i="6"/>
  <c r="N260" i="6"/>
  <c r="J259" i="6"/>
  <c r="J258" i="6"/>
  <c r="N241" i="6"/>
  <c r="N233" i="6"/>
  <c r="N211" i="6"/>
  <c r="J207" i="6"/>
  <c r="M177" i="6"/>
  <c r="L174" i="6"/>
  <c r="N174" i="6"/>
  <c r="I173" i="6"/>
  <c r="J173" i="6"/>
  <c r="L166" i="6"/>
  <c r="N166" i="6"/>
  <c r="M375" i="6"/>
  <c r="N363" i="6"/>
  <c r="J360" i="6"/>
  <c r="J357" i="6"/>
  <c r="M343" i="6"/>
  <c r="J336" i="6"/>
  <c r="M317" i="6"/>
  <c r="N311" i="6"/>
  <c r="N297" i="6"/>
  <c r="J296" i="6"/>
  <c r="L278" i="6"/>
  <c r="M268" i="6"/>
  <c r="J261" i="6"/>
  <c r="N245" i="6"/>
  <c r="J242" i="6"/>
  <c r="M241" i="6"/>
  <c r="J232" i="6"/>
  <c r="M217" i="6"/>
  <c r="N187" i="6"/>
  <c r="L142" i="6"/>
  <c r="M379" i="6"/>
  <c r="J359" i="6"/>
  <c r="J358" i="6"/>
  <c r="M347" i="6"/>
  <c r="J335" i="6"/>
  <c r="M321" i="6"/>
  <c r="J306" i="6"/>
  <c r="J305" i="6"/>
  <c r="J243" i="6"/>
  <c r="J240" i="6"/>
  <c r="J237" i="6"/>
  <c r="I234" i="6"/>
  <c r="N198" i="6"/>
  <c r="M178" i="6"/>
  <c r="L178" i="6"/>
  <c r="N178" i="6"/>
  <c r="N155" i="6"/>
  <c r="L155" i="6"/>
  <c r="I139" i="6"/>
  <c r="J139" i="6"/>
  <c r="I135" i="6"/>
  <c r="J135" i="6"/>
  <c r="J407" i="6"/>
  <c r="N400" i="6"/>
  <c r="J395" i="6"/>
  <c r="J394" i="6"/>
  <c r="M383" i="6"/>
  <c r="N371" i="6"/>
  <c r="M370" i="6"/>
  <c r="L369" i="6"/>
  <c r="L367" i="6"/>
  <c r="J363" i="6"/>
  <c r="J362" i="6"/>
  <c r="M351" i="6"/>
  <c r="L339" i="6"/>
  <c r="J338" i="6"/>
  <c r="M331" i="6"/>
  <c r="L324" i="6"/>
  <c r="N321" i="6"/>
  <c r="N317" i="6"/>
  <c r="J307" i="6"/>
  <c r="N299" i="6"/>
  <c r="J298" i="6"/>
  <c r="M287" i="6"/>
  <c r="N282" i="6"/>
  <c r="M279" i="6"/>
  <c r="L270" i="6"/>
  <c r="M264" i="6"/>
  <c r="M248" i="6"/>
  <c r="J247" i="6"/>
  <c r="L245" i="6"/>
  <c r="J244" i="6"/>
  <c r="J241" i="6"/>
  <c r="M226" i="6"/>
  <c r="N217" i="6"/>
  <c r="N215" i="6"/>
  <c r="L199" i="6"/>
  <c r="L188" i="6"/>
  <c r="N175" i="6"/>
  <c r="L175" i="6"/>
  <c r="N173" i="6"/>
  <c r="I169" i="6"/>
  <c r="N167" i="6"/>
  <c r="L167" i="6"/>
  <c r="M167" i="6"/>
  <c r="I160" i="6"/>
  <c r="I150" i="6"/>
  <c r="I148" i="6"/>
  <c r="M143" i="6"/>
  <c r="L140" i="6"/>
  <c r="M140" i="6"/>
  <c r="M387" i="6"/>
  <c r="M355" i="6"/>
  <c r="L325" i="6"/>
  <c r="L321" i="6"/>
  <c r="N319" i="6"/>
  <c r="N313" i="6"/>
  <c r="L282" i="6"/>
  <c r="L271" i="6"/>
  <c r="N229" i="6"/>
  <c r="J227" i="6"/>
  <c r="L226" i="6"/>
  <c r="J225" i="6"/>
  <c r="J218" i="6"/>
  <c r="L217" i="6"/>
  <c r="N216" i="6"/>
  <c r="J214" i="6"/>
  <c r="J213" i="6"/>
  <c r="M205" i="6"/>
  <c r="L200" i="6"/>
  <c r="M185" i="6"/>
  <c r="N176" i="6"/>
  <c r="I175" i="6"/>
  <c r="J175" i="6"/>
  <c r="L173" i="6"/>
  <c r="N172" i="6"/>
  <c r="N168" i="6"/>
  <c r="L156" i="6"/>
  <c r="I143" i="6"/>
  <c r="J143" i="6"/>
  <c r="N441" i="6"/>
  <c r="J430" i="6"/>
  <c r="N424" i="6"/>
  <c r="L419" i="6"/>
  <c r="M391" i="6"/>
  <c r="N379" i="6"/>
  <c r="M378" i="6"/>
  <c r="L377" i="6"/>
  <c r="L375" i="6"/>
  <c r="J371" i="6"/>
  <c r="J370" i="6"/>
  <c r="M359" i="6"/>
  <c r="N347" i="6"/>
  <c r="M346" i="6"/>
  <c r="L345" i="6"/>
  <c r="L343" i="6"/>
  <c r="J342" i="6"/>
  <c r="M335" i="6"/>
  <c r="N329" i="6"/>
  <c r="J327" i="6"/>
  <c r="M322" i="6"/>
  <c r="L319" i="6"/>
  <c r="J318" i="6"/>
  <c r="J310" i="6"/>
  <c r="J309" i="6"/>
  <c r="N293" i="6"/>
  <c r="J277" i="6"/>
  <c r="N272" i="6"/>
  <c r="N228" i="6"/>
  <c r="J215" i="6"/>
  <c r="M200" i="6"/>
  <c r="J197" i="6"/>
  <c r="I185" i="6"/>
  <c r="J185" i="6"/>
  <c r="J182" i="6"/>
  <c r="N180" i="6"/>
  <c r="I177" i="6"/>
  <c r="L176" i="6"/>
  <c r="M176" i="6"/>
  <c r="I172" i="6"/>
  <c r="J172" i="6"/>
  <c r="J156" i="6"/>
  <c r="I156" i="6"/>
  <c r="M154" i="6"/>
  <c r="L152" i="6"/>
  <c r="M152" i="6"/>
  <c r="N152" i="6"/>
  <c r="M147" i="6"/>
  <c r="M363" i="6"/>
  <c r="M244" i="6"/>
  <c r="L224" i="6"/>
  <c r="J219" i="6"/>
  <c r="L180" i="6"/>
  <c r="N164" i="6"/>
  <c r="I154" i="6"/>
  <c r="L153" i="6"/>
  <c r="M153" i="6"/>
  <c r="N153" i="6"/>
  <c r="I147" i="6"/>
  <c r="J147" i="6"/>
  <c r="L141" i="6"/>
  <c r="M171" i="6"/>
  <c r="N163" i="6"/>
  <c r="J123" i="6"/>
  <c r="I121" i="6"/>
  <c r="J120" i="6"/>
  <c r="M116" i="6"/>
  <c r="N112" i="6"/>
  <c r="M111" i="6"/>
  <c r="J108" i="6"/>
  <c r="J107" i="6"/>
  <c r="J101" i="6"/>
  <c r="M100" i="6"/>
  <c r="M99" i="6"/>
  <c r="J96" i="6"/>
  <c r="N86" i="6"/>
  <c r="M77" i="6"/>
  <c r="J76" i="6"/>
  <c r="J74" i="6"/>
  <c r="J72" i="6"/>
  <c r="J70" i="6"/>
  <c r="J68" i="6"/>
  <c r="J66" i="6"/>
  <c r="J64" i="6"/>
  <c r="J62" i="6"/>
  <c r="M60" i="6"/>
  <c r="N56" i="6"/>
  <c r="J54" i="6"/>
  <c r="J48" i="6"/>
  <c r="J28" i="6"/>
  <c r="N184" i="6"/>
  <c r="M181" i="6"/>
  <c r="N158" i="6"/>
  <c r="N150" i="6"/>
  <c r="L149" i="6"/>
  <c r="J141" i="6"/>
  <c r="N126" i="6"/>
  <c r="J124" i="6"/>
  <c r="J122" i="6"/>
  <c r="J119" i="6"/>
  <c r="J113" i="6"/>
  <c r="J95" i="6"/>
  <c r="I61" i="6"/>
  <c r="M59" i="6"/>
  <c r="M56" i="6"/>
  <c r="J29" i="6"/>
  <c r="L184" i="6"/>
  <c r="M182" i="6"/>
  <c r="M163" i="6"/>
  <c r="N151" i="6"/>
  <c r="J144" i="6"/>
  <c r="J142" i="6"/>
  <c r="J140" i="6"/>
  <c r="M132" i="6"/>
  <c r="J131" i="6"/>
  <c r="J125" i="6"/>
  <c r="J112" i="6"/>
  <c r="M83" i="6"/>
  <c r="J127" i="6"/>
  <c r="M120" i="6"/>
  <c r="L83" i="6"/>
  <c r="N66" i="6"/>
  <c r="M63" i="6"/>
  <c r="L55" i="6"/>
  <c r="N95" i="6"/>
  <c r="M75" i="6"/>
  <c r="M71" i="6"/>
  <c r="M67" i="6"/>
  <c r="M112" i="6"/>
  <c r="L79" i="6"/>
  <c r="N171" i="6"/>
  <c r="N122" i="6"/>
  <c r="N120" i="6"/>
  <c r="M119" i="6"/>
  <c r="J109" i="6"/>
  <c r="M108" i="6"/>
  <c r="M107" i="6"/>
  <c r="N99" i="6"/>
  <c r="J97" i="6"/>
  <c r="M96" i="6"/>
  <c r="M95" i="6"/>
  <c r="M90" i="6"/>
  <c r="N80" i="6"/>
  <c r="N54" i="6"/>
  <c r="J50" i="6"/>
  <c r="J26" i="6"/>
  <c r="L122" i="6"/>
  <c r="L119" i="6"/>
  <c r="L108" i="6"/>
  <c r="N100" i="6"/>
  <c r="L96" i="6"/>
  <c r="L95" i="6"/>
  <c r="N94" i="6"/>
  <c r="N85" i="6"/>
  <c r="N75" i="6"/>
  <c r="M73" i="6"/>
  <c r="N71" i="6"/>
  <c r="M69" i="6"/>
  <c r="N67" i="6"/>
  <c r="M65" i="6"/>
  <c r="N63" i="6"/>
  <c r="N62" i="6"/>
  <c r="M61" i="6"/>
  <c r="L54" i="6"/>
  <c r="J52" i="6"/>
  <c r="I314" i="8"/>
  <c r="I79" i="8"/>
  <c r="I356" i="8"/>
  <c r="I345" i="8"/>
  <c r="I136" i="8"/>
  <c r="I333" i="8"/>
  <c r="I385" i="8"/>
  <c r="I192" i="8"/>
  <c r="I147" i="8"/>
  <c r="I66" i="8"/>
  <c r="I381" i="8"/>
  <c r="I394" i="8"/>
  <c r="I267" i="8"/>
  <c r="I341" i="8"/>
  <c r="I277" i="8"/>
  <c r="I244" i="8"/>
  <c r="I241" i="8"/>
  <c r="I211" i="8"/>
  <c r="I191" i="8"/>
  <c r="I60" i="8"/>
  <c r="I57" i="8"/>
  <c r="I410" i="8"/>
  <c r="I382" i="8"/>
  <c r="I342" i="8"/>
  <c r="I283" i="8"/>
  <c r="I271" i="8"/>
  <c r="I198" i="8"/>
  <c r="I96" i="8"/>
  <c r="I90" i="8"/>
  <c r="I41" i="8"/>
  <c r="I377" i="8"/>
  <c r="I318" i="8"/>
  <c r="I299" i="8"/>
  <c r="I287" i="8"/>
  <c r="I275" i="8"/>
  <c r="I212" i="8"/>
  <c r="I195" i="8"/>
  <c r="I293" i="8"/>
  <c r="I67" i="8"/>
  <c r="I50" i="8"/>
  <c r="I202" i="8"/>
  <c r="I126" i="8"/>
  <c r="I118" i="8"/>
  <c r="I115" i="8"/>
  <c r="I80" i="8"/>
  <c r="I286" i="8"/>
  <c r="I273" i="8"/>
  <c r="I234" i="8"/>
  <c r="I189" i="8"/>
  <c r="I89" i="8"/>
  <c r="I74" i="8"/>
  <c r="I65" i="8"/>
  <c r="I56" i="8"/>
  <c r="I38" i="8"/>
  <c r="I343" i="8"/>
  <c r="I340" i="8"/>
  <c r="I432" i="8"/>
  <c r="I421" i="8"/>
  <c r="I409" i="8"/>
  <c r="I322" i="8"/>
  <c r="I309" i="8"/>
  <c r="I306" i="8"/>
  <c r="I303" i="8"/>
  <c r="I300" i="8"/>
  <c r="I290" i="8"/>
  <c r="I253" i="8"/>
  <c r="I206" i="8"/>
  <c r="I203" i="8"/>
  <c r="I172" i="8"/>
  <c r="I132" i="8"/>
  <c r="I123" i="8"/>
  <c r="I101" i="8"/>
  <c r="I84" i="8"/>
  <c r="I420" i="8"/>
  <c r="I255" i="8"/>
  <c r="I180" i="8"/>
  <c r="I137" i="8"/>
  <c r="I407" i="8"/>
  <c r="I404" i="8"/>
  <c r="I401" i="8"/>
  <c r="I363" i="8"/>
  <c r="I310" i="8"/>
  <c r="I279" i="8"/>
  <c r="I176" i="8"/>
  <c r="I142" i="8"/>
  <c r="I124" i="8"/>
  <c r="I99" i="8"/>
  <c r="I81" i="8"/>
  <c r="I42" i="8"/>
  <c r="I379" i="8"/>
  <c r="I370" i="8"/>
  <c r="I227" i="8"/>
  <c r="I43" i="8"/>
  <c r="I417" i="8"/>
  <c r="I416" i="8"/>
  <c r="I405" i="8"/>
  <c r="I364" i="8"/>
  <c r="I330" i="8"/>
  <c r="I298" i="8"/>
  <c r="I272" i="8"/>
  <c r="I257" i="8"/>
  <c r="I173" i="8"/>
  <c r="I164" i="8"/>
  <c r="I64" i="8"/>
  <c r="I46" i="8"/>
  <c r="I436" i="8"/>
  <c r="I433" i="8"/>
  <c r="I411" i="8"/>
  <c r="I380" i="8"/>
  <c r="I373" i="8"/>
  <c r="I357" i="8"/>
  <c r="I354" i="8"/>
  <c r="I334" i="8"/>
  <c r="I319" i="8"/>
  <c r="I316" i="8"/>
  <c r="I304" i="8"/>
  <c r="I280" i="8"/>
  <c r="I269" i="8"/>
  <c r="I268" i="8"/>
  <c r="I265" i="8"/>
  <c r="I259" i="8"/>
  <c r="I235" i="8"/>
  <c r="I231" i="8"/>
  <c r="I224" i="8"/>
  <c r="I213" i="8"/>
  <c r="I196" i="8"/>
  <c r="I168" i="8"/>
  <c r="I157" i="8"/>
  <c r="I143" i="8"/>
  <c r="I119" i="8"/>
  <c r="I116" i="8"/>
  <c r="I102" i="8"/>
  <c r="I82" i="8"/>
  <c r="I58" i="8"/>
  <c r="I158" i="8"/>
  <c r="I140" i="8"/>
  <c r="I92" i="8"/>
  <c r="I48" i="8"/>
  <c r="I324" i="8"/>
  <c r="I438" i="8"/>
  <c r="I418" i="8"/>
  <c r="I371" i="8"/>
  <c r="I274" i="8"/>
  <c r="I225" i="8"/>
  <c r="I197" i="8"/>
  <c r="I193" i="8"/>
  <c r="I186" i="8"/>
  <c r="I178" i="8"/>
  <c r="I175" i="8"/>
  <c r="I165" i="8"/>
  <c r="I141" i="8"/>
  <c r="I134" i="8"/>
  <c r="I127" i="8"/>
  <c r="I83" i="8"/>
  <c r="I69" i="8"/>
  <c r="I59" i="8"/>
  <c r="I45" i="8"/>
  <c r="I393" i="8"/>
  <c r="I327" i="8"/>
  <c r="I256" i="8"/>
  <c r="I239" i="8"/>
  <c r="I218" i="8"/>
  <c r="I365" i="8"/>
  <c r="I425" i="8"/>
  <c r="I400" i="8"/>
  <c r="I391" i="8"/>
  <c r="I378" i="8"/>
  <c r="I335" i="8"/>
  <c r="I332" i="8"/>
  <c r="I325" i="8"/>
  <c r="I260" i="8"/>
  <c r="I187" i="8"/>
  <c r="I169" i="8"/>
  <c r="I39" i="8"/>
  <c r="I402" i="8"/>
  <c r="I351" i="8"/>
  <c r="I338" i="8"/>
  <c r="I266" i="8"/>
  <c r="I249" i="8"/>
  <c r="I214" i="8"/>
  <c r="I348" i="8"/>
  <c r="I263" i="8"/>
  <c r="I232" i="8"/>
  <c r="I439" i="8"/>
  <c r="I413" i="8"/>
  <c r="I375" i="8"/>
  <c r="I372" i="8"/>
  <c r="I369" i="8"/>
  <c r="I366" i="8"/>
  <c r="I353" i="8"/>
  <c r="I349" i="8"/>
  <c r="I346" i="8"/>
  <c r="I329" i="8"/>
  <c r="I315" i="8"/>
  <c r="I311" i="8"/>
  <c r="I292" i="8"/>
  <c r="I289" i="8"/>
  <c r="I254" i="8"/>
  <c r="I251" i="8"/>
  <c r="I247" i="8"/>
  <c r="I240" i="8"/>
  <c r="I237" i="8"/>
  <c r="I233" i="8"/>
  <c r="I226" i="8"/>
  <c r="I223" i="8"/>
  <c r="I216" i="8"/>
  <c r="I194" i="8"/>
  <c r="I162" i="8"/>
  <c r="I121" i="8"/>
  <c r="I107" i="8"/>
  <c r="I104" i="8"/>
  <c r="I97" i="8"/>
  <c r="I94" i="8"/>
  <c r="I87" i="8"/>
  <c r="I77" i="8"/>
  <c r="I73" i="8"/>
  <c r="I53" i="8"/>
  <c r="I49" i="8"/>
  <c r="I358" i="8"/>
  <c r="I281" i="8"/>
  <c r="I207" i="8"/>
  <c r="I415" i="8"/>
  <c r="I278" i="8"/>
  <c r="I376" i="8"/>
  <c r="I360" i="8"/>
  <c r="I350" i="8"/>
  <c r="I326" i="8"/>
  <c r="I146" i="8"/>
  <c r="I122" i="8"/>
  <c r="I98" i="8"/>
  <c r="I88" i="8"/>
  <c r="I78" i="8"/>
  <c r="I54" i="8"/>
  <c r="I429" i="8"/>
  <c r="I428" i="8"/>
  <c r="I424" i="8"/>
  <c r="I397" i="8"/>
  <c r="I387" i="8"/>
  <c r="I361" i="8"/>
  <c r="I308" i="8"/>
  <c r="I250" i="8"/>
  <c r="I243" i="8"/>
  <c r="I238" i="8"/>
  <c r="I215" i="8"/>
  <c r="I148" i="8"/>
  <c r="I430" i="8"/>
  <c r="I313" i="8"/>
  <c r="I288" i="8"/>
  <c r="I284" i="8"/>
  <c r="I270" i="8"/>
  <c r="I228" i="8"/>
  <c r="I220" i="8"/>
  <c r="I188" i="8"/>
  <c r="I183" i="8"/>
  <c r="I179" i="8"/>
  <c r="I171" i="8"/>
  <c r="I156" i="8"/>
  <c r="I112" i="8"/>
  <c r="I108" i="8"/>
  <c r="I55" i="8"/>
  <c r="I276" i="8"/>
  <c r="I440" i="8"/>
  <c r="I434" i="8"/>
  <c r="I422" i="8"/>
  <c r="I426" i="8"/>
  <c r="I414" i="8"/>
  <c r="I389" i="8"/>
  <c r="I359" i="8"/>
  <c r="I355" i="8"/>
  <c r="I347" i="8"/>
  <c r="I297" i="8"/>
  <c r="I248" i="8"/>
  <c r="I236" i="8"/>
  <c r="I229" i="8"/>
  <c r="I221" i="8"/>
  <c r="I93" i="8"/>
  <c r="I412" i="8"/>
  <c r="I431" i="8"/>
  <c r="I406" i="8"/>
  <c r="I374" i="8"/>
  <c r="I437" i="8"/>
  <c r="I427" i="8"/>
  <c r="I423" i="8"/>
  <c r="I403" i="8"/>
  <c r="I399" i="8"/>
  <c r="I352" i="8"/>
  <c r="I336" i="8"/>
  <c r="I331" i="8"/>
  <c r="I264" i="8"/>
  <c r="I252" i="8"/>
  <c r="I245" i="8"/>
  <c r="I113" i="8"/>
  <c r="I362" i="8"/>
  <c r="I419" i="8"/>
  <c r="I320" i="8"/>
  <c r="I295" i="8"/>
  <c r="I261" i="8"/>
  <c r="I222" i="8"/>
  <c r="I219" i="8"/>
  <c r="I210" i="8"/>
  <c r="I174" i="8"/>
  <c r="I398" i="8"/>
  <c r="I390" i="8"/>
  <c r="I386" i="8"/>
  <c r="I367" i="8"/>
  <c r="I344" i="8"/>
  <c r="I339" i="8"/>
  <c r="I312" i="8"/>
  <c r="I307" i="8"/>
  <c r="I302" i="8"/>
  <c r="I296" i="8"/>
  <c r="I285" i="8"/>
  <c r="I246" i="8"/>
  <c r="I242" i="8"/>
  <c r="I209" i="8"/>
  <c r="I205" i="8"/>
  <c r="I200" i="8"/>
  <c r="I199" i="8"/>
  <c r="I166" i="8"/>
  <c r="I161" i="8"/>
  <c r="I138" i="8"/>
  <c r="I128" i="8"/>
  <c r="I201" i="8"/>
  <c r="I185" i="8"/>
  <c r="I181" i="8"/>
  <c r="I167" i="8"/>
  <c r="I163" i="8"/>
  <c r="I153" i="8"/>
  <c r="I144" i="8"/>
  <c r="I109" i="8"/>
  <c r="I103" i="8"/>
  <c r="I75" i="8"/>
  <c r="I51" i="8"/>
  <c r="I408" i="8"/>
  <c r="I396" i="8"/>
  <c r="I392" i="8"/>
  <c r="I388" i="8"/>
  <c r="I383" i="8"/>
  <c r="I337" i="8"/>
  <c r="I328" i="8"/>
  <c r="I323" i="8"/>
  <c r="I301" i="8"/>
  <c r="I282" i="8"/>
  <c r="I262" i="8"/>
  <c r="I258" i="8"/>
  <c r="I230" i="8"/>
  <c r="I217" i="8"/>
  <c r="I208" i="8"/>
  <c r="I204" i="8"/>
  <c r="I182" i="8"/>
  <c r="I177" i="8"/>
  <c r="I160" i="8"/>
  <c r="I159" i="8"/>
  <c r="I139" i="8"/>
  <c r="I130" i="8"/>
  <c r="I129" i="8"/>
  <c r="I125" i="8"/>
  <c r="I120" i="8"/>
  <c r="I86" i="8"/>
  <c r="I85" i="8"/>
  <c r="I76" i="8"/>
  <c r="I71" i="8"/>
  <c r="I62" i="8"/>
  <c r="I61" i="8"/>
  <c r="I52" i="8"/>
  <c r="I47" i="8"/>
  <c r="I155" i="8"/>
  <c r="I150" i="8"/>
  <c r="I145" i="8"/>
  <c r="I111" i="8"/>
  <c r="I100" i="8"/>
  <c r="I95" i="8"/>
  <c r="I91" i="8"/>
  <c r="I68" i="8"/>
  <c r="I63" i="8"/>
  <c r="I44" i="8"/>
  <c r="L499" i="6"/>
  <c r="M499" i="6"/>
  <c r="N494" i="6"/>
  <c r="L494" i="6"/>
  <c r="M494" i="6"/>
  <c r="I501" i="6"/>
  <c r="J501" i="6"/>
  <c r="L253" i="6"/>
  <c r="M253" i="6"/>
  <c r="N253" i="6"/>
  <c r="L547" i="6"/>
  <c r="N545" i="6"/>
  <c r="M542" i="6"/>
  <c r="J538" i="6"/>
  <c r="I538" i="6"/>
  <c r="N531" i="6"/>
  <c r="M436" i="6"/>
  <c r="L436" i="6"/>
  <c r="N436" i="6"/>
  <c r="J512" i="6"/>
  <c r="I512" i="6"/>
  <c r="I506" i="6"/>
  <c r="J506" i="6"/>
  <c r="I550" i="6"/>
  <c r="N546" i="6"/>
  <c r="M545" i="6"/>
  <c r="L542" i="6"/>
  <c r="M529" i="6"/>
  <c r="N529" i="6"/>
  <c r="J514" i="6"/>
  <c r="I514" i="6"/>
  <c r="I505" i="6"/>
  <c r="J505" i="6"/>
  <c r="N502" i="6"/>
  <c r="N499" i="6"/>
  <c r="I494" i="6"/>
  <c r="J494" i="6"/>
  <c r="L480" i="6"/>
  <c r="M480" i="6"/>
  <c r="N480" i="6"/>
  <c r="J549" i="6"/>
  <c r="I548" i="6"/>
  <c r="L546" i="6"/>
  <c r="L545" i="6"/>
  <c r="N538" i="6"/>
  <c r="J537" i="6"/>
  <c r="J534" i="6"/>
  <c r="I534" i="6"/>
  <c r="J516" i="6"/>
  <c r="I516" i="6"/>
  <c r="L511" i="6"/>
  <c r="M511" i="6"/>
  <c r="I498" i="6"/>
  <c r="J498" i="6"/>
  <c r="L483" i="6"/>
  <c r="M483" i="6"/>
  <c r="N483" i="6"/>
  <c r="I546" i="6"/>
  <c r="J544" i="6"/>
  <c r="M538" i="6"/>
  <c r="L530" i="6"/>
  <c r="M530" i="6"/>
  <c r="N526" i="6"/>
  <c r="M526" i="6"/>
  <c r="I493" i="6"/>
  <c r="J493" i="6"/>
  <c r="L487" i="6"/>
  <c r="M487" i="6"/>
  <c r="N487" i="6"/>
  <c r="I483" i="6"/>
  <c r="J483" i="6"/>
  <c r="I533" i="6"/>
  <c r="J533" i="6"/>
  <c r="M431" i="6"/>
  <c r="L431" i="6"/>
  <c r="N431" i="6"/>
  <c r="L552" i="6"/>
  <c r="M550" i="6"/>
  <c r="J545" i="6"/>
  <c r="L538" i="6"/>
  <c r="L535" i="6"/>
  <c r="M535" i="6"/>
  <c r="I513" i="6"/>
  <c r="J513" i="6"/>
  <c r="N511" i="6"/>
  <c r="L507" i="6"/>
  <c r="M507" i="6"/>
  <c r="N507" i="6"/>
  <c r="L472" i="6"/>
  <c r="M472" i="6"/>
  <c r="N472" i="6"/>
  <c r="L548" i="6"/>
  <c r="L543" i="6"/>
  <c r="M543" i="6"/>
  <c r="I541" i="6"/>
  <c r="J541" i="6"/>
  <c r="L537" i="6"/>
  <c r="L533" i="6"/>
  <c r="M533" i="6"/>
  <c r="N506" i="6"/>
  <c r="L506" i="6"/>
  <c r="M506" i="6"/>
  <c r="L501" i="6"/>
  <c r="M501" i="6"/>
  <c r="N501" i="6"/>
  <c r="M415" i="6"/>
  <c r="L415" i="6"/>
  <c r="N415" i="6"/>
  <c r="L491" i="6"/>
  <c r="L484" i="6"/>
  <c r="M484" i="6"/>
  <c r="N484" i="6"/>
  <c r="I477" i="6"/>
  <c r="J477" i="6"/>
  <c r="I469" i="6"/>
  <c r="J469" i="6"/>
  <c r="N465" i="6"/>
  <c r="N461" i="6"/>
  <c r="N457" i="6"/>
  <c r="N453" i="6"/>
  <c r="N449" i="6"/>
  <c r="N445" i="6"/>
  <c r="J443" i="6"/>
  <c r="I443" i="6"/>
  <c r="L430" i="6"/>
  <c r="N430" i="6"/>
  <c r="L414" i="6"/>
  <c r="N414" i="6"/>
  <c r="L527" i="6"/>
  <c r="M527" i="6"/>
  <c r="L525" i="6"/>
  <c r="L509" i="6"/>
  <c r="L498" i="6"/>
  <c r="L495" i="6"/>
  <c r="M495" i="6"/>
  <c r="J489" i="6"/>
  <c r="L488" i="6"/>
  <c r="M488" i="6"/>
  <c r="N488" i="6"/>
  <c r="J478" i="6"/>
  <c r="J470" i="6"/>
  <c r="J439" i="6"/>
  <c r="I439" i="6"/>
  <c r="L539" i="6"/>
  <c r="M539" i="6"/>
  <c r="L523" i="6"/>
  <c r="M523" i="6"/>
  <c r="L521" i="6"/>
  <c r="I502" i="6"/>
  <c r="J502" i="6"/>
  <c r="L497" i="6"/>
  <c r="L492" i="6"/>
  <c r="M492" i="6"/>
  <c r="N492" i="6"/>
  <c r="N491" i="6"/>
  <c r="L481" i="6"/>
  <c r="M481" i="6"/>
  <c r="N473" i="6"/>
  <c r="I465" i="6"/>
  <c r="J465" i="6"/>
  <c r="I461" i="6"/>
  <c r="J461" i="6"/>
  <c r="I457" i="6"/>
  <c r="J457" i="6"/>
  <c r="I453" i="6"/>
  <c r="J453" i="6"/>
  <c r="I449" i="6"/>
  <c r="J449" i="6"/>
  <c r="I445" i="6"/>
  <c r="J445" i="6"/>
  <c r="I442" i="6"/>
  <c r="J442" i="6"/>
  <c r="L519" i="6"/>
  <c r="M519" i="6"/>
  <c r="L517" i="6"/>
  <c r="L503" i="6"/>
  <c r="M503" i="6"/>
  <c r="M491" i="6"/>
  <c r="L485" i="6"/>
  <c r="M485" i="6"/>
  <c r="N482" i="6"/>
  <c r="L482" i="6"/>
  <c r="M482" i="6"/>
  <c r="L476" i="6"/>
  <c r="M476" i="6"/>
  <c r="N476" i="6"/>
  <c r="L468" i="6"/>
  <c r="M468" i="6"/>
  <c r="N468" i="6"/>
  <c r="L444" i="6"/>
  <c r="M444" i="6"/>
  <c r="N444" i="6"/>
  <c r="I438" i="6"/>
  <c r="J438" i="6"/>
  <c r="M423" i="6"/>
  <c r="L423" i="6"/>
  <c r="N423" i="6"/>
  <c r="M407" i="6"/>
  <c r="L407" i="6"/>
  <c r="N407" i="6"/>
  <c r="M551" i="6"/>
  <c r="M547" i="6"/>
  <c r="L531" i="6"/>
  <c r="M531" i="6"/>
  <c r="M525" i="6"/>
  <c r="L515" i="6"/>
  <c r="M515" i="6"/>
  <c r="L513" i="6"/>
  <c r="I510" i="6"/>
  <c r="J510" i="6"/>
  <c r="M509" i="6"/>
  <c r="L505" i="6"/>
  <c r="L489" i="6"/>
  <c r="M489" i="6"/>
  <c r="J487" i="6"/>
  <c r="N486" i="6"/>
  <c r="L486" i="6"/>
  <c r="M486" i="6"/>
  <c r="I473" i="6"/>
  <c r="J473" i="6"/>
  <c r="J466" i="6"/>
  <c r="L464" i="6"/>
  <c r="M464" i="6"/>
  <c r="N464" i="6"/>
  <c r="J462" i="6"/>
  <c r="L460" i="6"/>
  <c r="M460" i="6"/>
  <c r="N460" i="6"/>
  <c r="J458" i="6"/>
  <c r="L456" i="6"/>
  <c r="M456" i="6"/>
  <c r="N456" i="6"/>
  <c r="J454" i="6"/>
  <c r="L452" i="6"/>
  <c r="M452" i="6"/>
  <c r="N452" i="6"/>
  <c r="J450" i="6"/>
  <c r="L448" i="6"/>
  <c r="M448" i="6"/>
  <c r="N448" i="6"/>
  <c r="J446" i="6"/>
  <c r="J444" i="6"/>
  <c r="I444" i="6"/>
  <c r="J441" i="6"/>
  <c r="I441" i="6"/>
  <c r="M430" i="6"/>
  <c r="L422" i="6"/>
  <c r="N422" i="6"/>
  <c r="M414" i="6"/>
  <c r="L406" i="6"/>
  <c r="N406" i="6"/>
  <c r="L493" i="6"/>
  <c r="N490" i="6"/>
  <c r="L490" i="6"/>
  <c r="M490" i="6"/>
  <c r="L440" i="6"/>
  <c r="M440" i="6"/>
  <c r="N440" i="6"/>
  <c r="J437" i="6"/>
  <c r="I437" i="6"/>
  <c r="L398" i="6"/>
  <c r="N398" i="6"/>
  <c r="M398" i="6"/>
  <c r="N477" i="6"/>
  <c r="N469" i="6"/>
  <c r="J440" i="6"/>
  <c r="I440" i="6"/>
  <c r="M360" i="6"/>
  <c r="L360" i="6"/>
  <c r="N360" i="6"/>
  <c r="L477" i="6"/>
  <c r="L473" i="6"/>
  <c r="L469" i="6"/>
  <c r="L465" i="6"/>
  <c r="L461" i="6"/>
  <c r="L457" i="6"/>
  <c r="L453" i="6"/>
  <c r="L449" i="6"/>
  <c r="L445" i="6"/>
  <c r="L442" i="6"/>
  <c r="N442" i="6"/>
  <c r="L438" i="6"/>
  <c r="N438" i="6"/>
  <c r="M433" i="6"/>
  <c r="N433" i="6"/>
  <c r="M425" i="6"/>
  <c r="N425" i="6"/>
  <c r="M417" i="6"/>
  <c r="N417" i="6"/>
  <c r="M409" i="6"/>
  <c r="N409" i="6"/>
  <c r="M401" i="6"/>
  <c r="N401" i="6"/>
  <c r="M393" i="6"/>
  <c r="N393" i="6"/>
  <c r="M389" i="6"/>
  <c r="N389" i="6"/>
  <c r="M385" i="6"/>
  <c r="N385" i="6"/>
  <c r="M381" i="6"/>
  <c r="N381" i="6"/>
  <c r="M377" i="6"/>
  <c r="N377" i="6"/>
  <c r="M373" i="6"/>
  <c r="N373" i="6"/>
  <c r="M369" i="6"/>
  <c r="N369" i="6"/>
  <c r="M365" i="6"/>
  <c r="N365" i="6"/>
  <c r="M356" i="6"/>
  <c r="L356" i="6"/>
  <c r="N356" i="6"/>
  <c r="L315" i="6"/>
  <c r="M315" i="6"/>
  <c r="N315" i="6"/>
  <c r="M300" i="6"/>
  <c r="L300" i="6"/>
  <c r="N300" i="6"/>
  <c r="M428" i="6"/>
  <c r="L428" i="6"/>
  <c r="M420" i="6"/>
  <c r="L420" i="6"/>
  <c r="M412" i="6"/>
  <c r="L412" i="6"/>
  <c r="M404" i="6"/>
  <c r="L404" i="6"/>
  <c r="M396" i="6"/>
  <c r="L396" i="6"/>
  <c r="M352" i="6"/>
  <c r="L352" i="6"/>
  <c r="N352" i="6"/>
  <c r="M399" i="6"/>
  <c r="M348" i="6"/>
  <c r="L348" i="6"/>
  <c r="N348" i="6"/>
  <c r="L298" i="6"/>
  <c r="M298" i="6"/>
  <c r="N298" i="6"/>
  <c r="M442" i="6"/>
  <c r="M439" i="6"/>
  <c r="M438" i="6"/>
  <c r="L434" i="6"/>
  <c r="N434" i="6"/>
  <c r="L433" i="6"/>
  <c r="L426" i="6"/>
  <c r="N426" i="6"/>
  <c r="L425" i="6"/>
  <c r="L418" i="6"/>
  <c r="N418" i="6"/>
  <c r="L417" i="6"/>
  <c r="L410" i="6"/>
  <c r="N410" i="6"/>
  <c r="L409" i="6"/>
  <c r="L402" i="6"/>
  <c r="N402" i="6"/>
  <c r="L394" i="6"/>
  <c r="N394" i="6"/>
  <c r="M392" i="6"/>
  <c r="L392" i="6"/>
  <c r="N392" i="6"/>
  <c r="M388" i="6"/>
  <c r="L388" i="6"/>
  <c r="N388" i="6"/>
  <c r="M384" i="6"/>
  <c r="L384" i="6"/>
  <c r="N384" i="6"/>
  <c r="M380" i="6"/>
  <c r="L380" i="6"/>
  <c r="N380" i="6"/>
  <c r="M376" i="6"/>
  <c r="L376" i="6"/>
  <c r="N376" i="6"/>
  <c r="M372" i="6"/>
  <c r="L372" i="6"/>
  <c r="N372" i="6"/>
  <c r="M368" i="6"/>
  <c r="L368" i="6"/>
  <c r="N368" i="6"/>
  <c r="M364" i="6"/>
  <c r="L364" i="6"/>
  <c r="N364" i="6"/>
  <c r="M344" i="6"/>
  <c r="L344" i="6"/>
  <c r="N344" i="6"/>
  <c r="M340" i="6"/>
  <c r="L340" i="6"/>
  <c r="N340" i="6"/>
  <c r="M336" i="6"/>
  <c r="L336" i="6"/>
  <c r="N336" i="6"/>
  <c r="M332" i="6"/>
  <c r="L332" i="6"/>
  <c r="N332" i="6"/>
  <c r="L326" i="6"/>
  <c r="M326" i="6"/>
  <c r="N326" i="6"/>
  <c r="M429" i="6"/>
  <c r="N429" i="6"/>
  <c r="N428" i="6"/>
  <c r="M421" i="6"/>
  <c r="N421" i="6"/>
  <c r="N420" i="6"/>
  <c r="M413" i="6"/>
  <c r="N413" i="6"/>
  <c r="N412" i="6"/>
  <c r="M405" i="6"/>
  <c r="N405" i="6"/>
  <c r="N404" i="6"/>
  <c r="M397" i="6"/>
  <c r="N397" i="6"/>
  <c r="N396" i="6"/>
  <c r="L390" i="6"/>
  <c r="N390" i="6"/>
  <c r="L386" i="6"/>
  <c r="N386" i="6"/>
  <c r="L382" i="6"/>
  <c r="N382" i="6"/>
  <c r="L378" i="6"/>
  <c r="N378" i="6"/>
  <c r="L374" i="6"/>
  <c r="N374" i="6"/>
  <c r="L370" i="6"/>
  <c r="N370" i="6"/>
  <c r="L366" i="6"/>
  <c r="N366" i="6"/>
  <c r="M328" i="6"/>
  <c r="L328" i="6"/>
  <c r="N328" i="6"/>
  <c r="M327" i="6"/>
  <c r="L327" i="6"/>
  <c r="N327" i="6"/>
  <c r="L290" i="6"/>
  <c r="N290" i="6"/>
  <c r="N478" i="6"/>
  <c r="N474" i="6"/>
  <c r="N470" i="6"/>
  <c r="N466" i="6"/>
  <c r="N462" i="6"/>
  <c r="N458" i="6"/>
  <c r="N454" i="6"/>
  <c r="N450" i="6"/>
  <c r="N446" i="6"/>
  <c r="M432" i="6"/>
  <c r="L432" i="6"/>
  <c r="M424" i="6"/>
  <c r="L424" i="6"/>
  <c r="M416" i="6"/>
  <c r="L416" i="6"/>
  <c r="M408" i="6"/>
  <c r="L408" i="6"/>
  <c r="M400" i="6"/>
  <c r="L400" i="6"/>
  <c r="N399" i="6"/>
  <c r="M435" i="6"/>
  <c r="M427" i="6"/>
  <c r="M419" i="6"/>
  <c r="M411" i="6"/>
  <c r="M403" i="6"/>
  <c r="L399" i="6"/>
  <c r="M395" i="6"/>
  <c r="M323" i="6"/>
  <c r="L323" i="6"/>
  <c r="N323" i="6"/>
  <c r="N325" i="6"/>
  <c r="L309" i="6"/>
  <c r="L307" i="6"/>
  <c r="M307" i="6"/>
  <c r="J297" i="6"/>
  <c r="J295" i="6"/>
  <c r="M292" i="6"/>
  <c r="L292" i="6"/>
  <c r="N292" i="6"/>
  <c r="L281" i="6"/>
  <c r="M281" i="6"/>
  <c r="N281" i="6"/>
  <c r="L257" i="6"/>
  <c r="M257" i="6"/>
  <c r="N257" i="6"/>
  <c r="N324" i="6"/>
  <c r="J322" i="6"/>
  <c r="M319" i="6"/>
  <c r="N318" i="6"/>
  <c r="L305" i="6"/>
  <c r="L303" i="6"/>
  <c r="M303" i="6"/>
  <c r="J293" i="6"/>
  <c r="L265" i="6"/>
  <c r="M265" i="6"/>
  <c r="N265" i="6"/>
  <c r="L261" i="6"/>
  <c r="M261" i="6"/>
  <c r="N261" i="6"/>
  <c r="L320" i="6"/>
  <c r="M320" i="6"/>
  <c r="L316" i="6"/>
  <c r="M316" i="6"/>
  <c r="L314" i="6"/>
  <c r="M314" i="6"/>
  <c r="N314" i="6"/>
  <c r="L301" i="6"/>
  <c r="L299" i="6"/>
  <c r="M299" i="6"/>
  <c r="L289" i="6"/>
  <c r="M289" i="6"/>
  <c r="N289" i="6"/>
  <c r="L286" i="6"/>
  <c r="N362" i="6"/>
  <c r="N358" i="6"/>
  <c r="N354" i="6"/>
  <c r="N350" i="6"/>
  <c r="N346" i="6"/>
  <c r="N342" i="6"/>
  <c r="N338" i="6"/>
  <c r="N334" i="6"/>
  <c r="N330" i="6"/>
  <c r="J326" i="6"/>
  <c r="J315" i="6"/>
  <c r="M312" i="6"/>
  <c r="L312" i="6"/>
  <c r="N312" i="6"/>
  <c r="L310" i="6"/>
  <c r="M310" i="6"/>
  <c r="N310" i="6"/>
  <c r="M309" i="6"/>
  <c r="N305" i="6"/>
  <c r="L297" i="6"/>
  <c r="L295" i="6"/>
  <c r="M295" i="6"/>
  <c r="M286" i="6"/>
  <c r="L277" i="6"/>
  <c r="M277" i="6"/>
  <c r="N277" i="6"/>
  <c r="M361" i="6"/>
  <c r="M357" i="6"/>
  <c r="M353" i="6"/>
  <c r="M349" i="6"/>
  <c r="M345" i="6"/>
  <c r="M342" i="6"/>
  <c r="M341" i="6"/>
  <c r="M338" i="6"/>
  <c r="M337" i="6"/>
  <c r="M334" i="6"/>
  <c r="M333" i="6"/>
  <c r="M330" i="6"/>
  <c r="M329" i="6"/>
  <c r="M308" i="6"/>
  <c r="L308" i="6"/>
  <c r="N308" i="6"/>
  <c r="L306" i="6"/>
  <c r="M306" i="6"/>
  <c r="N306" i="6"/>
  <c r="N301" i="6"/>
  <c r="L293" i="6"/>
  <c r="L272" i="6"/>
  <c r="M272" i="6"/>
  <c r="L263" i="6"/>
  <c r="M263" i="6"/>
  <c r="N263" i="6"/>
  <c r="L249" i="6"/>
  <c r="M249" i="6"/>
  <c r="N249" i="6"/>
  <c r="L362" i="6"/>
  <c r="N361" i="6"/>
  <c r="L358" i="6"/>
  <c r="N357" i="6"/>
  <c r="L354" i="6"/>
  <c r="N353" i="6"/>
  <c r="L350" i="6"/>
  <c r="N349" i="6"/>
  <c r="L346" i="6"/>
  <c r="N345" i="6"/>
  <c r="L342" i="6"/>
  <c r="N341" i="6"/>
  <c r="L338" i="6"/>
  <c r="N337" i="6"/>
  <c r="L334" i="6"/>
  <c r="N333" i="6"/>
  <c r="L330" i="6"/>
  <c r="N320" i="6"/>
  <c r="N316" i="6"/>
  <c r="M304" i="6"/>
  <c r="L304" i="6"/>
  <c r="N304" i="6"/>
  <c r="L302" i="6"/>
  <c r="M302" i="6"/>
  <c r="N302" i="6"/>
  <c r="M301" i="6"/>
  <c r="L291" i="6"/>
  <c r="M291" i="6"/>
  <c r="L285" i="6"/>
  <c r="M285" i="6"/>
  <c r="N285" i="6"/>
  <c r="M325" i="6"/>
  <c r="M324" i="6"/>
  <c r="L313" i="6"/>
  <c r="L311" i="6"/>
  <c r="M311" i="6"/>
  <c r="M296" i="6"/>
  <c r="L296" i="6"/>
  <c r="N296" i="6"/>
  <c r="L294" i="6"/>
  <c r="M294" i="6"/>
  <c r="N294" i="6"/>
  <c r="M290" i="6"/>
  <c r="M266" i="6"/>
  <c r="L266" i="6"/>
  <c r="N266" i="6"/>
  <c r="M262" i="6"/>
  <c r="L262" i="6"/>
  <c r="N262" i="6"/>
  <c r="N287" i="6"/>
  <c r="N283" i="6"/>
  <c r="N279" i="6"/>
  <c r="N275" i="6"/>
  <c r="M274" i="6"/>
  <c r="L273" i="6"/>
  <c r="N273" i="6"/>
  <c r="I272" i="6"/>
  <c r="J272" i="6"/>
  <c r="N271" i="6"/>
  <c r="N270" i="6"/>
  <c r="M240" i="6"/>
  <c r="L232" i="6"/>
  <c r="N232" i="6"/>
  <c r="M232" i="6"/>
  <c r="I223" i="6"/>
  <c r="J223" i="6"/>
  <c r="L287" i="6"/>
  <c r="L283" i="6"/>
  <c r="L279" i="6"/>
  <c r="L275" i="6"/>
  <c r="L231" i="6"/>
  <c r="M231" i="6"/>
  <c r="N231" i="6"/>
  <c r="M191" i="6"/>
  <c r="N191" i="6"/>
  <c r="L191" i="6"/>
  <c r="L259" i="6"/>
  <c r="M259" i="6"/>
  <c r="M258" i="6"/>
  <c r="L255" i="6"/>
  <c r="M255" i="6"/>
  <c r="M254" i="6"/>
  <c r="L251" i="6"/>
  <c r="M251" i="6"/>
  <c r="M250" i="6"/>
  <c r="M227" i="6"/>
  <c r="N227" i="6"/>
  <c r="L227" i="6"/>
  <c r="M282" i="6"/>
  <c r="M278" i="6"/>
  <c r="M273" i="6"/>
  <c r="M267" i="6"/>
  <c r="N258" i="6"/>
  <c r="N254" i="6"/>
  <c r="N250" i="6"/>
  <c r="M230" i="6"/>
  <c r="N230" i="6"/>
  <c r="L230" i="6"/>
  <c r="M288" i="6"/>
  <c r="M284" i="6"/>
  <c r="M280" i="6"/>
  <c r="M276" i="6"/>
  <c r="L268" i="6"/>
  <c r="L258" i="6"/>
  <c r="L254" i="6"/>
  <c r="L250" i="6"/>
  <c r="L244" i="6"/>
  <c r="L240" i="6"/>
  <c r="J235" i="6"/>
  <c r="N220" i="6"/>
  <c r="L220" i="6"/>
  <c r="J290" i="6"/>
  <c r="N288" i="6"/>
  <c r="J286" i="6"/>
  <c r="N284" i="6"/>
  <c r="J282" i="6"/>
  <c r="N280" i="6"/>
  <c r="J278" i="6"/>
  <c r="N276" i="6"/>
  <c r="L269" i="6"/>
  <c r="N269" i="6"/>
  <c r="I268" i="6"/>
  <c r="J268" i="6"/>
  <c r="N267" i="6"/>
  <c r="L264" i="6"/>
  <c r="L260" i="6"/>
  <c r="N259" i="6"/>
  <c r="L256" i="6"/>
  <c r="N255" i="6"/>
  <c r="L252" i="6"/>
  <c r="N251" i="6"/>
  <c r="L248" i="6"/>
  <c r="M271" i="6"/>
  <c r="M270" i="6"/>
  <c r="I264" i="6"/>
  <c r="J264" i="6"/>
  <c r="I260" i="6"/>
  <c r="J260" i="6"/>
  <c r="I256" i="6"/>
  <c r="J256" i="6"/>
  <c r="I252" i="6"/>
  <c r="J252" i="6"/>
  <c r="I248" i="6"/>
  <c r="J248" i="6"/>
  <c r="L212" i="6"/>
  <c r="M212" i="6"/>
  <c r="N212" i="6"/>
  <c r="I188" i="6"/>
  <c r="J188" i="6"/>
  <c r="N204" i="6"/>
  <c r="L204" i="6"/>
  <c r="M204" i="6"/>
  <c r="M221" i="6"/>
  <c r="L221" i="6"/>
  <c r="N221" i="6"/>
  <c r="M218" i="6"/>
  <c r="N218" i="6"/>
  <c r="L218" i="6"/>
  <c r="M210" i="6"/>
  <c r="N210" i="6"/>
  <c r="L210" i="6"/>
  <c r="M201" i="6"/>
  <c r="L201" i="6"/>
  <c r="N201" i="6"/>
  <c r="M247" i="6"/>
  <c r="M246" i="6"/>
  <c r="N246" i="6"/>
  <c r="M243" i="6"/>
  <c r="M242" i="6"/>
  <c r="N242" i="6"/>
  <c r="M239" i="6"/>
  <c r="M238" i="6"/>
  <c r="N238" i="6"/>
  <c r="L234" i="6"/>
  <c r="I228" i="6"/>
  <c r="J228" i="6"/>
  <c r="L219" i="6"/>
  <c r="M219" i="6"/>
  <c r="N219" i="6"/>
  <c r="L183" i="6"/>
  <c r="N183" i="6"/>
  <c r="M183" i="6"/>
  <c r="L247" i="6"/>
  <c r="L243" i="6"/>
  <c r="L239" i="6"/>
  <c r="M236" i="6"/>
  <c r="N236" i="6"/>
  <c r="J226" i="6"/>
  <c r="M222" i="6"/>
  <c r="N222" i="6"/>
  <c r="M216" i="6"/>
  <c r="M213" i="6"/>
  <c r="N213" i="6"/>
  <c r="N189" i="6"/>
  <c r="L189" i="6"/>
  <c r="I166" i="6"/>
  <c r="J166" i="6"/>
  <c r="L246" i="6"/>
  <c r="L242" i="6"/>
  <c r="L238" i="6"/>
  <c r="J231" i="6"/>
  <c r="M229" i="6"/>
  <c r="L229" i="6"/>
  <c r="I224" i="6"/>
  <c r="J224" i="6"/>
  <c r="M209" i="6"/>
  <c r="N209" i="6"/>
  <c r="I200" i="6"/>
  <c r="J200" i="6"/>
  <c r="I195" i="6"/>
  <c r="J195" i="6"/>
  <c r="I199" i="6"/>
  <c r="J199" i="6"/>
  <c r="M194" i="6"/>
  <c r="L194" i="6"/>
  <c r="N194" i="6"/>
  <c r="N244" i="6"/>
  <c r="N240" i="6"/>
  <c r="I220" i="6"/>
  <c r="J220" i="6"/>
  <c r="M202" i="6"/>
  <c r="N202" i="6"/>
  <c r="L202" i="6"/>
  <c r="N193" i="6"/>
  <c r="L193" i="6"/>
  <c r="M233" i="6"/>
  <c r="M224" i="6"/>
  <c r="L215" i="6"/>
  <c r="N208" i="6"/>
  <c r="M206" i="6"/>
  <c r="N206" i="6"/>
  <c r="L196" i="6"/>
  <c r="N196" i="6"/>
  <c r="I216" i="6"/>
  <c r="J216" i="6"/>
  <c r="M214" i="6"/>
  <c r="N214" i="6"/>
  <c r="I208" i="6"/>
  <c r="J208" i="6"/>
  <c r="N199" i="6"/>
  <c r="I196" i="6"/>
  <c r="J196" i="6"/>
  <c r="I212" i="6"/>
  <c r="J212" i="6"/>
  <c r="J203" i="6"/>
  <c r="N197" i="6"/>
  <c r="L197" i="6"/>
  <c r="L192" i="6"/>
  <c r="N192" i="6"/>
  <c r="L187" i="6"/>
  <c r="M187" i="6"/>
  <c r="L228" i="6"/>
  <c r="M225" i="6"/>
  <c r="L223" i="6"/>
  <c r="M208" i="6"/>
  <c r="N200" i="6"/>
  <c r="M197" i="6"/>
  <c r="M195" i="6"/>
  <c r="N195" i="6"/>
  <c r="I192" i="6"/>
  <c r="J192" i="6"/>
  <c r="I184" i="6"/>
  <c r="J184" i="6"/>
  <c r="M162" i="6"/>
  <c r="I204" i="6"/>
  <c r="J204" i="6"/>
  <c r="M198" i="6"/>
  <c r="L198" i="6"/>
  <c r="M193" i="6"/>
  <c r="I191" i="6"/>
  <c r="J191" i="6"/>
  <c r="M186" i="6"/>
  <c r="L186" i="6"/>
  <c r="I187" i="6"/>
  <c r="J187" i="6"/>
  <c r="I180" i="6"/>
  <c r="J180" i="6"/>
  <c r="M159" i="6"/>
  <c r="M139" i="6"/>
  <c r="L185" i="6"/>
  <c r="N185" i="6"/>
  <c r="L179" i="6"/>
  <c r="M179" i="6"/>
  <c r="L177" i="6"/>
  <c r="N177" i="6"/>
  <c r="L211" i="6"/>
  <c r="L207" i="6"/>
  <c r="L203" i="6"/>
  <c r="M189" i="6"/>
  <c r="M184" i="6"/>
  <c r="I183" i="6"/>
  <c r="J183" i="6"/>
  <c r="L181" i="6"/>
  <c r="N181" i="6"/>
  <c r="N157" i="6"/>
  <c r="M190" i="6"/>
  <c r="N179" i="6"/>
  <c r="I174" i="6"/>
  <c r="J174" i="6"/>
  <c r="L159" i="6"/>
  <c r="I176" i="6"/>
  <c r="J176" i="6"/>
  <c r="I170" i="6"/>
  <c r="J170" i="6"/>
  <c r="L127" i="6"/>
  <c r="N127" i="6"/>
  <c r="M127" i="6"/>
  <c r="L145" i="6"/>
  <c r="M145" i="6"/>
  <c r="N145" i="6"/>
  <c r="M131" i="6"/>
  <c r="M172" i="6"/>
  <c r="M168" i="6"/>
  <c r="M164" i="6"/>
  <c r="N162" i="6"/>
  <c r="N159" i="6"/>
  <c r="J145" i="6"/>
  <c r="I145" i="6"/>
  <c r="M137" i="6"/>
  <c r="N137" i="6"/>
  <c r="L137" i="6"/>
  <c r="L118" i="6"/>
  <c r="M118" i="6"/>
  <c r="N118" i="6"/>
  <c r="I102" i="6"/>
  <c r="J102" i="6"/>
  <c r="I114" i="6"/>
  <c r="J114" i="6"/>
  <c r="I106" i="6"/>
  <c r="J106" i="6"/>
  <c r="J179" i="6"/>
  <c r="M174" i="6"/>
  <c r="L172" i="6"/>
  <c r="M170" i="6"/>
  <c r="L168" i="6"/>
  <c r="M166" i="6"/>
  <c r="L164" i="6"/>
  <c r="L162" i="6"/>
  <c r="L157" i="6"/>
  <c r="N144" i="6"/>
  <c r="L144" i="6"/>
  <c r="M144" i="6"/>
  <c r="M130" i="6"/>
  <c r="L130" i="6"/>
  <c r="N130" i="6"/>
  <c r="N115" i="6"/>
  <c r="N111" i="6"/>
  <c r="N146" i="6"/>
  <c r="L146" i="6"/>
  <c r="L160" i="6"/>
  <c r="M160" i="6"/>
  <c r="I155" i="6"/>
  <c r="J155" i="6"/>
  <c r="I153" i="6"/>
  <c r="J153" i="6"/>
  <c r="I151" i="6"/>
  <c r="J151" i="6"/>
  <c r="I149" i="6"/>
  <c r="J149" i="6"/>
  <c r="L135" i="6"/>
  <c r="N135" i="6"/>
  <c r="M173" i="6"/>
  <c r="M169" i="6"/>
  <c r="M165" i="6"/>
  <c r="J146" i="6"/>
  <c r="I146" i="6"/>
  <c r="L143" i="6"/>
  <c r="N143" i="6"/>
  <c r="M138" i="6"/>
  <c r="L138" i="6"/>
  <c r="N138" i="6"/>
  <c r="M129" i="6"/>
  <c r="N129" i="6"/>
  <c r="L129" i="6"/>
  <c r="M125" i="6"/>
  <c r="L125" i="6"/>
  <c r="N125" i="6"/>
  <c r="I83" i="6"/>
  <c r="J83" i="6"/>
  <c r="N136" i="6"/>
  <c r="N128" i="6"/>
  <c r="N124" i="6"/>
  <c r="M121" i="6"/>
  <c r="L121" i="6"/>
  <c r="N121" i="6"/>
  <c r="I118" i="6"/>
  <c r="J118" i="6"/>
  <c r="L114" i="6"/>
  <c r="M114" i="6"/>
  <c r="L110" i="6"/>
  <c r="M110" i="6"/>
  <c r="N107" i="6"/>
  <c r="N103" i="6"/>
  <c r="L98" i="6"/>
  <c r="M98" i="6"/>
  <c r="I110" i="6"/>
  <c r="J110" i="6"/>
  <c r="L106" i="6"/>
  <c r="M106" i="6"/>
  <c r="L102" i="6"/>
  <c r="M102" i="6"/>
  <c r="I98" i="6"/>
  <c r="J98" i="6"/>
  <c r="N87" i="6"/>
  <c r="L87" i="6"/>
  <c r="M87" i="6"/>
  <c r="M92" i="6"/>
  <c r="L92" i="6"/>
  <c r="N92" i="6"/>
  <c r="L139" i="6"/>
  <c r="N139" i="6"/>
  <c r="M136" i="6"/>
  <c r="L131" i="6"/>
  <c r="N131" i="6"/>
  <c r="M128" i="6"/>
  <c r="M124" i="6"/>
  <c r="M122" i="6"/>
  <c r="L107" i="6"/>
  <c r="L103" i="6"/>
  <c r="M74" i="6"/>
  <c r="L74" i="6"/>
  <c r="N74" i="6"/>
  <c r="N140" i="6"/>
  <c r="L136" i="6"/>
  <c r="N132" i="6"/>
  <c r="L128" i="6"/>
  <c r="L124" i="6"/>
  <c r="N119" i="6"/>
  <c r="L94" i="6"/>
  <c r="M94" i="6"/>
  <c r="M141" i="6"/>
  <c r="N141" i="6"/>
  <c r="M133" i="6"/>
  <c r="N133" i="6"/>
  <c r="M126" i="6"/>
  <c r="L123" i="6"/>
  <c r="M123" i="6"/>
  <c r="N123" i="6"/>
  <c r="N114" i="6"/>
  <c r="N110" i="6"/>
  <c r="N98" i="6"/>
  <c r="I94" i="6"/>
  <c r="J94" i="6"/>
  <c r="L147" i="6"/>
  <c r="M142" i="6"/>
  <c r="M134" i="6"/>
  <c r="N106" i="6"/>
  <c r="N102" i="6"/>
  <c r="M117" i="6"/>
  <c r="N117" i="6"/>
  <c r="M113" i="6"/>
  <c r="N113" i="6"/>
  <c r="M109" i="6"/>
  <c r="N109" i="6"/>
  <c r="M105" i="6"/>
  <c r="N105" i="6"/>
  <c r="M101" i="6"/>
  <c r="N101" i="6"/>
  <c r="M97" i="6"/>
  <c r="N97" i="6"/>
  <c r="M93" i="6"/>
  <c r="N93" i="6"/>
  <c r="M81" i="6"/>
  <c r="M91" i="6"/>
  <c r="I87" i="6"/>
  <c r="J87" i="6"/>
  <c r="I77" i="6"/>
  <c r="J77" i="6"/>
  <c r="L117" i="6"/>
  <c r="L113" i="6"/>
  <c r="L109" i="6"/>
  <c r="L105" i="6"/>
  <c r="L101" i="6"/>
  <c r="L97" i="6"/>
  <c r="L93" i="6"/>
  <c r="L81" i="6"/>
  <c r="J79" i="6"/>
  <c r="I79" i="6"/>
  <c r="L76" i="6"/>
  <c r="N76" i="6"/>
  <c r="M76" i="6"/>
  <c r="M78" i="6"/>
  <c r="L78" i="6"/>
  <c r="N78" i="6"/>
  <c r="N91" i="6"/>
  <c r="L90" i="6"/>
  <c r="M80" i="6"/>
  <c r="L80" i="6"/>
  <c r="J86" i="6"/>
  <c r="L72" i="6"/>
  <c r="N72" i="6"/>
  <c r="M72" i="6"/>
  <c r="M70" i="6"/>
  <c r="L70" i="6"/>
  <c r="L68" i="6"/>
  <c r="N68" i="6"/>
  <c r="M68" i="6"/>
  <c r="M66" i="6"/>
  <c r="L66" i="6"/>
  <c r="M89" i="6"/>
  <c r="M88" i="6"/>
  <c r="L86" i="6"/>
  <c r="J75" i="6"/>
  <c r="I75" i="6"/>
  <c r="N70" i="6"/>
  <c r="L64" i="6"/>
  <c r="N64" i="6"/>
  <c r="M64" i="6"/>
  <c r="M85" i="6"/>
  <c r="M84" i="6"/>
  <c r="L82" i="6"/>
  <c r="M79" i="6"/>
  <c r="N59" i="6"/>
  <c r="J36" i="6"/>
  <c r="J63" i="6"/>
  <c r="I63" i="6"/>
  <c r="M55" i="6"/>
  <c r="J43" i="6"/>
  <c r="J31" i="6"/>
  <c r="M57" i="6"/>
  <c r="L62" i="6"/>
  <c r="N61" i="6"/>
  <c r="L57" i="6"/>
  <c r="J35" i="6"/>
  <c r="I71" i="6"/>
  <c r="I67" i="6"/>
  <c r="N55" i="6"/>
  <c r="J25" i="6"/>
  <c r="I59" i="6"/>
  <c r="I55" i="6"/>
  <c r="J44" i="6"/>
  <c r="J32" i="6"/>
  <c r="J24" i="6"/>
  <c r="M62" i="6"/>
  <c r="M58" i="6"/>
  <c r="M54" i="6"/>
  <c r="I395" i="8"/>
  <c r="I321" i="8"/>
  <c r="I305" i="8"/>
  <c r="I294" i="8"/>
  <c r="I133" i="8"/>
  <c r="I117" i="8"/>
  <c r="I131" i="8"/>
  <c r="I149" i="8"/>
  <c r="J55" i="1" l="1"/>
  <c r="K55" i="1"/>
  <c r="J56" i="1"/>
  <c r="K56" i="1"/>
  <c r="J57" i="1"/>
  <c r="K57" i="1"/>
  <c r="J58" i="1"/>
  <c r="K58" i="1"/>
  <c r="J59" i="1"/>
  <c r="K59" i="1"/>
  <c r="J60" i="1"/>
  <c r="K60" i="1"/>
  <c r="J61" i="1"/>
  <c r="K61" i="1"/>
  <c r="J62" i="1"/>
  <c r="K62" i="1"/>
  <c r="J63" i="1"/>
  <c r="K63" i="1"/>
  <c r="J64" i="1"/>
  <c r="K64" i="1"/>
  <c r="J65" i="1"/>
  <c r="K65" i="1"/>
  <c r="J66" i="1"/>
  <c r="K66" i="1"/>
  <c r="J67" i="1"/>
  <c r="K67" i="1"/>
  <c r="J68" i="1"/>
  <c r="K68" i="1"/>
  <c r="J69" i="1"/>
  <c r="K69" i="1"/>
  <c r="J70" i="1"/>
  <c r="K70" i="1"/>
  <c r="J71" i="1"/>
  <c r="K71" i="1"/>
  <c r="J72" i="1"/>
  <c r="K72" i="1"/>
  <c r="J73" i="1"/>
  <c r="K73" i="1"/>
  <c r="J74" i="1"/>
  <c r="K74" i="1"/>
  <c r="J75" i="1"/>
  <c r="K75" i="1"/>
  <c r="J76" i="1"/>
  <c r="K76" i="1"/>
  <c r="J77" i="1"/>
  <c r="K77" i="1"/>
  <c r="J78" i="1"/>
  <c r="K78" i="1"/>
  <c r="J79" i="1"/>
  <c r="K79" i="1"/>
  <c r="J80" i="1"/>
  <c r="K80" i="1"/>
  <c r="J81" i="1"/>
  <c r="K81" i="1"/>
  <c r="J82" i="1"/>
  <c r="K82" i="1"/>
  <c r="J83" i="1"/>
  <c r="K83" i="1"/>
  <c r="J84" i="1"/>
  <c r="K84" i="1"/>
  <c r="J85" i="1"/>
  <c r="K85" i="1"/>
  <c r="J86" i="1"/>
  <c r="K86" i="1"/>
  <c r="J87" i="1"/>
  <c r="K87" i="1"/>
  <c r="J88" i="1"/>
  <c r="K88" i="1"/>
  <c r="J89" i="1"/>
  <c r="K89" i="1"/>
  <c r="J90" i="1"/>
  <c r="K90" i="1"/>
  <c r="J91" i="1"/>
  <c r="K91" i="1"/>
  <c r="J92" i="1"/>
  <c r="K92" i="1"/>
  <c r="J93" i="1"/>
  <c r="K93" i="1"/>
  <c r="J94" i="1"/>
  <c r="K94" i="1"/>
  <c r="J95" i="1"/>
  <c r="K95" i="1"/>
  <c r="J96" i="1"/>
  <c r="K96" i="1"/>
  <c r="J97" i="1"/>
  <c r="K97" i="1"/>
  <c r="J98" i="1"/>
  <c r="K98" i="1"/>
  <c r="J99" i="1"/>
  <c r="K99" i="1"/>
  <c r="J100" i="1"/>
  <c r="K100" i="1"/>
  <c r="J101" i="1"/>
  <c r="K101" i="1"/>
  <c r="J102" i="1"/>
  <c r="K102" i="1"/>
  <c r="J103" i="1"/>
  <c r="K103" i="1"/>
  <c r="J104" i="1"/>
  <c r="K104" i="1"/>
  <c r="J105" i="1"/>
  <c r="K105" i="1"/>
  <c r="J106" i="1"/>
  <c r="K106" i="1"/>
  <c r="J107" i="1"/>
  <c r="K107" i="1"/>
  <c r="J108" i="1"/>
  <c r="K108" i="1"/>
  <c r="J109" i="1"/>
  <c r="K109" i="1"/>
  <c r="J110" i="1"/>
  <c r="K110" i="1"/>
  <c r="J111" i="1"/>
  <c r="K111" i="1"/>
  <c r="J112" i="1"/>
  <c r="K112" i="1"/>
  <c r="J113" i="1"/>
  <c r="K113" i="1"/>
  <c r="J114" i="1"/>
  <c r="K114" i="1"/>
  <c r="J115" i="1"/>
  <c r="K115" i="1"/>
  <c r="J116" i="1"/>
  <c r="K116" i="1"/>
  <c r="J117" i="1"/>
  <c r="K117" i="1"/>
  <c r="J118" i="1"/>
  <c r="K118" i="1"/>
  <c r="J119" i="1"/>
  <c r="K119" i="1"/>
  <c r="J120" i="1"/>
  <c r="K120" i="1"/>
  <c r="J121" i="1"/>
  <c r="K121" i="1"/>
  <c r="J122" i="1"/>
  <c r="K122" i="1"/>
  <c r="J123" i="1"/>
  <c r="K123" i="1"/>
  <c r="J124" i="1"/>
  <c r="K124" i="1"/>
  <c r="J125" i="1"/>
  <c r="K125" i="1"/>
  <c r="J126" i="1"/>
  <c r="K126" i="1"/>
  <c r="J127" i="1"/>
  <c r="K127" i="1"/>
  <c r="J128" i="1"/>
  <c r="K128" i="1"/>
  <c r="J129" i="1"/>
  <c r="K129" i="1"/>
  <c r="J130" i="1"/>
  <c r="K130" i="1"/>
  <c r="J131" i="1"/>
  <c r="K131" i="1"/>
  <c r="J132" i="1"/>
  <c r="K132" i="1"/>
  <c r="J133" i="1"/>
  <c r="K133" i="1"/>
  <c r="J134" i="1"/>
  <c r="K134" i="1"/>
  <c r="J135" i="1"/>
  <c r="K135" i="1"/>
  <c r="J136" i="1"/>
  <c r="K136" i="1"/>
  <c r="J137" i="1"/>
  <c r="K137" i="1"/>
  <c r="J138" i="1"/>
  <c r="K138" i="1"/>
  <c r="J139" i="1"/>
  <c r="K139" i="1"/>
  <c r="J140" i="1"/>
  <c r="K140" i="1"/>
  <c r="J141" i="1"/>
  <c r="K141" i="1"/>
  <c r="J142" i="1"/>
  <c r="K142" i="1"/>
  <c r="J143" i="1"/>
  <c r="K143" i="1"/>
  <c r="J144" i="1"/>
  <c r="K144" i="1"/>
  <c r="J145" i="1"/>
  <c r="K145" i="1"/>
  <c r="J146" i="1"/>
  <c r="K146" i="1"/>
  <c r="J147" i="1"/>
  <c r="K147" i="1"/>
  <c r="J148" i="1"/>
  <c r="K148" i="1"/>
  <c r="J149" i="1"/>
  <c r="K149" i="1"/>
  <c r="J150" i="1"/>
  <c r="K150" i="1"/>
  <c r="J151" i="1"/>
  <c r="K151" i="1"/>
  <c r="J152" i="1"/>
  <c r="K152" i="1"/>
  <c r="J153" i="1"/>
  <c r="K153" i="1"/>
  <c r="J154" i="1"/>
  <c r="K154" i="1"/>
  <c r="J155" i="1"/>
  <c r="K155" i="1"/>
  <c r="J156" i="1"/>
  <c r="K156" i="1"/>
  <c r="J157" i="1"/>
  <c r="K157" i="1"/>
  <c r="J158" i="1"/>
  <c r="K158" i="1"/>
  <c r="J159" i="1"/>
  <c r="K159" i="1"/>
  <c r="J160" i="1"/>
  <c r="K160" i="1"/>
  <c r="J161" i="1"/>
  <c r="K161" i="1"/>
  <c r="J162" i="1"/>
  <c r="K162" i="1"/>
  <c r="J163" i="1"/>
  <c r="K163" i="1"/>
  <c r="J164" i="1"/>
  <c r="K164" i="1"/>
  <c r="J165" i="1"/>
  <c r="K165" i="1"/>
  <c r="J166" i="1"/>
  <c r="K166" i="1"/>
  <c r="J167" i="1"/>
  <c r="K167" i="1"/>
  <c r="J168" i="1"/>
  <c r="K168" i="1"/>
  <c r="J169" i="1"/>
  <c r="K169" i="1"/>
  <c r="J170" i="1"/>
  <c r="K170" i="1"/>
  <c r="J171" i="1"/>
  <c r="K171" i="1"/>
  <c r="J172" i="1"/>
  <c r="K172" i="1"/>
  <c r="J173" i="1"/>
  <c r="K173" i="1"/>
  <c r="J174" i="1"/>
  <c r="K174" i="1"/>
  <c r="J175" i="1"/>
  <c r="K175" i="1"/>
  <c r="J176" i="1"/>
  <c r="K176" i="1"/>
  <c r="J177" i="1"/>
  <c r="K177" i="1"/>
  <c r="J178" i="1"/>
  <c r="K178" i="1"/>
  <c r="J179" i="1"/>
  <c r="K179" i="1"/>
  <c r="J180" i="1"/>
  <c r="K180" i="1"/>
  <c r="J181" i="1"/>
  <c r="K181" i="1"/>
  <c r="J182" i="1"/>
  <c r="K182" i="1"/>
  <c r="J183" i="1"/>
  <c r="K183" i="1"/>
  <c r="J184" i="1"/>
  <c r="K184" i="1"/>
  <c r="J185" i="1"/>
  <c r="K185" i="1"/>
  <c r="J186" i="1"/>
  <c r="K186" i="1"/>
  <c r="J187" i="1"/>
  <c r="K187" i="1"/>
  <c r="J188" i="1"/>
  <c r="K188" i="1"/>
  <c r="J189" i="1"/>
  <c r="K189" i="1"/>
  <c r="J190" i="1"/>
  <c r="K190" i="1"/>
  <c r="J191" i="1"/>
  <c r="K191" i="1"/>
  <c r="J192" i="1"/>
  <c r="K192" i="1"/>
  <c r="J193" i="1"/>
  <c r="K193" i="1"/>
  <c r="J194" i="1"/>
  <c r="K194" i="1"/>
  <c r="J195" i="1"/>
  <c r="K195" i="1"/>
  <c r="J196" i="1"/>
  <c r="K196" i="1"/>
  <c r="J197" i="1"/>
  <c r="K197" i="1"/>
  <c r="J198" i="1"/>
  <c r="K198" i="1"/>
  <c r="J199" i="1"/>
  <c r="K199" i="1"/>
  <c r="J200" i="1"/>
  <c r="K200" i="1"/>
  <c r="J201" i="1"/>
  <c r="K201" i="1"/>
  <c r="J202" i="1"/>
  <c r="K202" i="1"/>
  <c r="J203" i="1"/>
  <c r="K203" i="1"/>
  <c r="J204" i="1"/>
  <c r="K204" i="1"/>
  <c r="J205" i="1"/>
  <c r="K205" i="1"/>
  <c r="J206" i="1"/>
  <c r="K206" i="1"/>
  <c r="J207" i="1"/>
  <c r="K207" i="1"/>
  <c r="J208" i="1"/>
  <c r="K208" i="1"/>
  <c r="J209" i="1"/>
  <c r="K209" i="1"/>
  <c r="J210" i="1"/>
  <c r="K210" i="1"/>
  <c r="J211" i="1"/>
  <c r="K211" i="1"/>
  <c r="J212" i="1"/>
  <c r="K212" i="1"/>
  <c r="J213" i="1"/>
  <c r="K213" i="1"/>
  <c r="J214" i="1"/>
  <c r="K214" i="1"/>
  <c r="J215" i="1"/>
  <c r="K215" i="1"/>
  <c r="J216" i="1"/>
  <c r="K216" i="1"/>
  <c r="J217" i="1"/>
  <c r="K217" i="1"/>
  <c r="J218" i="1"/>
  <c r="K218" i="1"/>
  <c r="J219" i="1"/>
  <c r="K219" i="1"/>
  <c r="J220" i="1"/>
  <c r="K220" i="1"/>
  <c r="J221" i="1"/>
  <c r="K221" i="1"/>
  <c r="J222" i="1"/>
  <c r="K222" i="1"/>
  <c r="J223" i="1"/>
  <c r="K223" i="1"/>
  <c r="J224" i="1"/>
  <c r="K224" i="1"/>
  <c r="J225" i="1"/>
  <c r="K225" i="1"/>
  <c r="J226" i="1"/>
  <c r="K226" i="1"/>
  <c r="J227" i="1"/>
  <c r="K227" i="1"/>
  <c r="J228" i="1"/>
  <c r="K228" i="1"/>
  <c r="J229" i="1"/>
  <c r="K229" i="1"/>
  <c r="J230" i="1"/>
  <c r="K230" i="1"/>
  <c r="J231" i="1"/>
  <c r="K231" i="1"/>
  <c r="J232" i="1"/>
  <c r="K232" i="1"/>
  <c r="J233" i="1"/>
  <c r="K233" i="1"/>
  <c r="J234" i="1"/>
  <c r="K234" i="1"/>
  <c r="J235" i="1"/>
  <c r="K235" i="1"/>
  <c r="J236" i="1"/>
  <c r="K236" i="1"/>
  <c r="J237" i="1"/>
  <c r="K237" i="1"/>
  <c r="J238" i="1"/>
  <c r="K238" i="1"/>
  <c r="J239" i="1"/>
  <c r="K239" i="1"/>
  <c r="J240" i="1"/>
  <c r="K240" i="1"/>
  <c r="J241" i="1"/>
  <c r="K241" i="1"/>
  <c r="J242" i="1"/>
  <c r="K242" i="1"/>
  <c r="J243" i="1"/>
  <c r="K243" i="1"/>
  <c r="J244" i="1"/>
  <c r="K244" i="1"/>
  <c r="J245" i="1"/>
  <c r="K245" i="1"/>
  <c r="J246" i="1"/>
  <c r="K246" i="1"/>
  <c r="J247" i="1"/>
  <c r="K247" i="1"/>
  <c r="J248" i="1"/>
  <c r="K248" i="1"/>
  <c r="J249" i="1"/>
  <c r="K249" i="1"/>
  <c r="J250" i="1"/>
  <c r="K250" i="1"/>
  <c r="J251" i="1"/>
  <c r="K251" i="1"/>
  <c r="J252" i="1"/>
  <c r="K252" i="1"/>
  <c r="J253" i="1"/>
  <c r="K253" i="1"/>
  <c r="J254" i="1"/>
  <c r="K254" i="1"/>
  <c r="J255" i="1"/>
  <c r="K255" i="1"/>
  <c r="J256" i="1"/>
  <c r="K256" i="1"/>
  <c r="J257" i="1"/>
  <c r="K257" i="1"/>
  <c r="J258" i="1"/>
  <c r="K258" i="1"/>
  <c r="J259" i="1"/>
  <c r="K259" i="1"/>
  <c r="J260" i="1"/>
  <c r="K260" i="1"/>
  <c r="J261" i="1"/>
  <c r="K261" i="1"/>
  <c r="J262" i="1"/>
  <c r="K262" i="1"/>
  <c r="J263" i="1"/>
  <c r="K263" i="1"/>
  <c r="J264" i="1"/>
  <c r="K264" i="1"/>
  <c r="J265" i="1"/>
  <c r="K265" i="1"/>
  <c r="J266" i="1"/>
  <c r="K266" i="1"/>
  <c r="J267" i="1"/>
  <c r="K267" i="1"/>
  <c r="J268" i="1"/>
  <c r="K268" i="1"/>
  <c r="J269" i="1"/>
  <c r="K269" i="1"/>
  <c r="J270" i="1"/>
  <c r="K270" i="1"/>
  <c r="J271" i="1"/>
  <c r="K271" i="1"/>
  <c r="J272" i="1"/>
  <c r="K272" i="1"/>
  <c r="J273" i="1"/>
  <c r="K273" i="1"/>
  <c r="J274" i="1"/>
  <c r="K274" i="1"/>
  <c r="J275" i="1"/>
  <c r="K275" i="1"/>
  <c r="J276" i="1"/>
  <c r="K276" i="1"/>
  <c r="J277" i="1"/>
  <c r="K277" i="1"/>
  <c r="J278" i="1"/>
  <c r="K278" i="1"/>
  <c r="J279" i="1"/>
  <c r="K279" i="1"/>
  <c r="J280" i="1"/>
  <c r="K280" i="1"/>
  <c r="J281" i="1"/>
  <c r="K281" i="1"/>
  <c r="J282" i="1"/>
  <c r="K282" i="1"/>
  <c r="J283" i="1"/>
  <c r="K283" i="1"/>
  <c r="J284" i="1"/>
  <c r="K284" i="1"/>
  <c r="J285" i="1"/>
  <c r="K285" i="1"/>
  <c r="J286" i="1"/>
  <c r="K286" i="1"/>
  <c r="J287" i="1"/>
  <c r="K287" i="1"/>
  <c r="J288" i="1"/>
  <c r="K288" i="1"/>
  <c r="J289" i="1"/>
  <c r="K289" i="1"/>
  <c r="J290" i="1"/>
  <c r="K290" i="1"/>
  <c r="J291" i="1"/>
  <c r="K291" i="1"/>
  <c r="J292" i="1"/>
  <c r="K292" i="1"/>
  <c r="J293" i="1"/>
  <c r="K293" i="1"/>
  <c r="J294" i="1"/>
  <c r="K294" i="1"/>
  <c r="J295" i="1"/>
  <c r="K295" i="1"/>
  <c r="J296" i="1"/>
  <c r="K296" i="1"/>
  <c r="J297" i="1"/>
  <c r="K297" i="1"/>
  <c r="J298" i="1"/>
  <c r="K298" i="1"/>
  <c r="J299" i="1"/>
  <c r="K299" i="1"/>
  <c r="J300" i="1"/>
  <c r="K300" i="1"/>
  <c r="J301" i="1"/>
  <c r="K301" i="1"/>
  <c r="J302" i="1"/>
  <c r="K302" i="1"/>
  <c r="J303" i="1"/>
  <c r="K303" i="1"/>
  <c r="J304" i="1"/>
  <c r="K304" i="1"/>
  <c r="J305" i="1"/>
  <c r="K305" i="1"/>
  <c r="J306" i="1"/>
  <c r="K306" i="1"/>
  <c r="J307" i="1"/>
  <c r="K307" i="1"/>
  <c r="J308" i="1"/>
  <c r="K308" i="1"/>
  <c r="J309" i="1"/>
  <c r="K309" i="1"/>
  <c r="J310" i="1"/>
  <c r="K310" i="1"/>
  <c r="J311" i="1"/>
  <c r="K311" i="1"/>
  <c r="J312" i="1"/>
  <c r="K312" i="1"/>
  <c r="J313" i="1"/>
  <c r="K313" i="1"/>
  <c r="J314" i="1"/>
  <c r="K314" i="1"/>
  <c r="J315" i="1"/>
  <c r="K315" i="1"/>
  <c r="J316" i="1"/>
  <c r="K316" i="1"/>
  <c r="J317" i="1"/>
  <c r="K317" i="1"/>
  <c r="J318" i="1"/>
  <c r="K318" i="1"/>
  <c r="J319" i="1"/>
  <c r="K319" i="1"/>
  <c r="J320" i="1"/>
  <c r="K320" i="1"/>
  <c r="J321" i="1"/>
  <c r="K321" i="1"/>
  <c r="J322" i="1"/>
  <c r="K322" i="1"/>
  <c r="J323" i="1"/>
  <c r="K323" i="1"/>
  <c r="J324" i="1"/>
  <c r="K324" i="1"/>
  <c r="J325" i="1"/>
  <c r="K325" i="1"/>
  <c r="J326" i="1"/>
  <c r="K326" i="1"/>
  <c r="J327" i="1"/>
  <c r="K327" i="1"/>
  <c r="J328" i="1"/>
  <c r="K328" i="1"/>
  <c r="J329" i="1"/>
  <c r="K329" i="1"/>
  <c r="J330" i="1"/>
  <c r="K330" i="1"/>
  <c r="J331" i="1"/>
  <c r="K331" i="1"/>
  <c r="J332" i="1"/>
  <c r="K332" i="1"/>
  <c r="J333" i="1"/>
  <c r="K333" i="1"/>
  <c r="J334" i="1"/>
  <c r="K334" i="1"/>
  <c r="J335" i="1"/>
  <c r="K335" i="1"/>
  <c r="J336" i="1"/>
  <c r="K336" i="1"/>
  <c r="J337" i="1"/>
  <c r="K337" i="1"/>
  <c r="J338" i="1"/>
  <c r="K338" i="1"/>
  <c r="J339" i="1"/>
  <c r="K339" i="1"/>
  <c r="J340" i="1"/>
  <c r="K340" i="1"/>
  <c r="J341" i="1"/>
  <c r="K341" i="1"/>
  <c r="J342" i="1"/>
  <c r="K342" i="1"/>
  <c r="J343" i="1"/>
  <c r="K343" i="1"/>
  <c r="J344" i="1"/>
  <c r="K344" i="1"/>
  <c r="J345" i="1"/>
  <c r="K345" i="1"/>
  <c r="J346" i="1"/>
  <c r="K346" i="1"/>
  <c r="J347" i="1"/>
  <c r="K347" i="1"/>
  <c r="J348" i="1"/>
  <c r="K348" i="1"/>
  <c r="J349" i="1"/>
  <c r="K349" i="1"/>
  <c r="J350" i="1"/>
  <c r="K350" i="1"/>
  <c r="J351" i="1"/>
  <c r="K351" i="1"/>
  <c r="J352" i="1"/>
  <c r="K352" i="1"/>
  <c r="J353" i="1"/>
  <c r="K353" i="1"/>
  <c r="J354" i="1"/>
  <c r="K354" i="1"/>
  <c r="J355" i="1"/>
  <c r="K355" i="1"/>
  <c r="J356" i="1"/>
  <c r="K356" i="1"/>
  <c r="J357" i="1"/>
  <c r="K357" i="1"/>
  <c r="J358" i="1"/>
  <c r="K358" i="1"/>
  <c r="J359" i="1"/>
  <c r="K359" i="1"/>
  <c r="J360" i="1"/>
  <c r="K360" i="1"/>
  <c r="J361" i="1"/>
  <c r="K361" i="1"/>
  <c r="J362" i="1"/>
  <c r="K362" i="1"/>
  <c r="J363" i="1"/>
  <c r="K363" i="1"/>
  <c r="J364" i="1"/>
  <c r="K364" i="1"/>
  <c r="J365" i="1"/>
  <c r="K365" i="1"/>
  <c r="J366" i="1"/>
  <c r="K366" i="1"/>
  <c r="J367" i="1"/>
  <c r="K367" i="1"/>
  <c r="J368" i="1"/>
  <c r="K368" i="1"/>
  <c r="J369" i="1"/>
  <c r="K369" i="1"/>
  <c r="J370" i="1"/>
  <c r="K370" i="1"/>
  <c r="J371" i="1"/>
  <c r="K371" i="1"/>
  <c r="J372" i="1"/>
  <c r="K372" i="1"/>
  <c r="J373" i="1"/>
  <c r="K373" i="1"/>
  <c r="J374" i="1"/>
  <c r="K374" i="1"/>
  <c r="J375" i="1"/>
  <c r="K375" i="1"/>
  <c r="J376" i="1"/>
  <c r="K376" i="1"/>
  <c r="J377" i="1"/>
  <c r="K377" i="1"/>
  <c r="J378" i="1"/>
  <c r="K378" i="1"/>
  <c r="J379" i="1"/>
  <c r="K379" i="1"/>
  <c r="J380" i="1"/>
  <c r="K380" i="1"/>
  <c r="J381" i="1"/>
  <c r="K381" i="1"/>
  <c r="J382" i="1"/>
  <c r="K382" i="1"/>
  <c r="J383" i="1"/>
  <c r="K383" i="1"/>
  <c r="J384" i="1"/>
  <c r="K384" i="1"/>
  <c r="J385" i="1"/>
  <c r="K385" i="1"/>
  <c r="J386" i="1"/>
  <c r="K386" i="1"/>
  <c r="J387" i="1"/>
  <c r="K387" i="1"/>
  <c r="J388" i="1"/>
  <c r="K388" i="1"/>
  <c r="J389" i="1"/>
  <c r="K389" i="1"/>
  <c r="J390" i="1"/>
  <c r="K390" i="1"/>
  <c r="J391" i="1"/>
  <c r="K391" i="1"/>
  <c r="J392" i="1"/>
  <c r="K392" i="1"/>
  <c r="J393" i="1"/>
  <c r="K393" i="1"/>
  <c r="J394" i="1"/>
  <c r="K394" i="1"/>
  <c r="J395" i="1"/>
  <c r="K395" i="1"/>
  <c r="J396" i="1"/>
  <c r="K396" i="1"/>
  <c r="J397" i="1"/>
  <c r="K397" i="1"/>
  <c r="J398" i="1"/>
  <c r="K398" i="1"/>
  <c r="J399" i="1"/>
  <c r="K399" i="1"/>
  <c r="J400" i="1"/>
  <c r="K400" i="1"/>
  <c r="J401" i="1"/>
  <c r="K401" i="1"/>
  <c r="J402" i="1"/>
  <c r="K402" i="1"/>
  <c r="J403" i="1"/>
  <c r="K403" i="1"/>
  <c r="J404" i="1"/>
  <c r="K404" i="1"/>
  <c r="J405" i="1"/>
  <c r="K405" i="1"/>
  <c r="J406" i="1"/>
  <c r="K406" i="1"/>
  <c r="J407" i="1"/>
  <c r="K407" i="1"/>
  <c r="J408" i="1"/>
  <c r="K408" i="1"/>
  <c r="J409" i="1"/>
  <c r="K409" i="1"/>
  <c r="J410" i="1"/>
  <c r="K410" i="1"/>
  <c r="J411" i="1"/>
  <c r="K411" i="1"/>
  <c r="J412" i="1"/>
  <c r="K412" i="1"/>
  <c r="J413" i="1"/>
  <c r="K413" i="1"/>
  <c r="J414" i="1"/>
  <c r="K414" i="1"/>
  <c r="J415" i="1"/>
  <c r="K415" i="1"/>
  <c r="J416" i="1"/>
  <c r="K416" i="1"/>
  <c r="J417" i="1"/>
  <c r="K417" i="1"/>
  <c r="J418" i="1"/>
  <c r="K418" i="1"/>
  <c r="J419" i="1"/>
  <c r="K419" i="1"/>
  <c r="J420" i="1"/>
  <c r="K420" i="1"/>
  <c r="J421" i="1"/>
  <c r="K421" i="1"/>
  <c r="J422" i="1"/>
  <c r="K422" i="1"/>
  <c r="J423" i="1"/>
  <c r="K423" i="1"/>
  <c r="J424" i="1"/>
  <c r="K424" i="1"/>
  <c r="J425" i="1"/>
  <c r="K425" i="1"/>
  <c r="J426" i="1"/>
  <c r="K426" i="1"/>
  <c r="J427" i="1"/>
  <c r="K427" i="1"/>
  <c r="J428" i="1"/>
  <c r="K428" i="1"/>
  <c r="J429" i="1"/>
  <c r="K429" i="1"/>
  <c r="J430" i="1"/>
  <c r="K430" i="1"/>
  <c r="J431" i="1"/>
  <c r="K431" i="1"/>
  <c r="J432" i="1"/>
  <c r="K432" i="1"/>
  <c r="J433" i="1"/>
  <c r="K433" i="1"/>
  <c r="J434" i="1"/>
  <c r="K434" i="1"/>
  <c r="J435" i="1"/>
  <c r="K435" i="1"/>
  <c r="J436" i="1"/>
  <c r="K436" i="1"/>
  <c r="J437" i="1"/>
  <c r="K437" i="1"/>
  <c r="J438" i="1"/>
  <c r="K438" i="1"/>
  <c r="J439" i="1"/>
  <c r="K439" i="1"/>
  <c r="J440" i="1"/>
  <c r="K440" i="1"/>
  <c r="J441" i="1"/>
  <c r="K441" i="1"/>
  <c r="J442" i="1"/>
  <c r="K442" i="1"/>
  <c r="J443" i="1"/>
  <c r="K443" i="1"/>
  <c r="J444" i="1"/>
  <c r="K444" i="1"/>
  <c r="J445" i="1"/>
  <c r="K445" i="1"/>
  <c r="J446" i="1"/>
  <c r="K446" i="1"/>
  <c r="J447" i="1"/>
  <c r="K447" i="1"/>
  <c r="J448" i="1"/>
  <c r="K448" i="1"/>
  <c r="J449" i="1"/>
  <c r="K449" i="1"/>
  <c r="L54" i="7" l="1"/>
  <c r="M54" i="7"/>
  <c r="L55" i="7"/>
  <c r="M55" i="7"/>
  <c r="L56" i="7"/>
  <c r="M56" i="7"/>
  <c r="L57" i="7"/>
  <c r="M57" i="7"/>
  <c r="L58" i="7"/>
  <c r="M58" i="7"/>
  <c r="L59" i="7"/>
  <c r="M59" i="7"/>
  <c r="L60" i="7"/>
  <c r="M60" i="7"/>
  <c r="L61" i="7"/>
  <c r="M61" i="7"/>
  <c r="L62" i="7"/>
  <c r="M62" i="7"/>
  <c r="L63" i="7"/>
  <c r="M63" i="7"/>
  <c r="L64" i="7"/>
  <c r="M64" i="7"/>
  <c r="L65" i="7"/>
  <c r="M65" i="7"/>
  <c r="L66" i="7"/>
  <c r="M66" i="7"/>
  <c r="L67" i="7"/>
  <c r="M67" i="7"/>
  <c r="L68" i="7"/>
  <c r="M68" i="7"/>
  <c r="L69" i="7"/>
  <c r="M69" i="7"/>
  <c r="L70" i="7"/>
  <c r="M70" i="7"/>
  <c r="L71" i="7"/>
  <c r="M71" i="7"/>
  <c r="L72" i="7"/>
  <c r="M72" i="7"/>
  <c r="L73" i="7"/>
  <c r="M73" i="7"/>
  <c r="L74" i="7"/>
  <c r="M74" i="7"/>
  <c r="L75" i="7"/>
  <c r="M75" i="7"/>
  <c r="L76" i="7"/>
  <c r="M76" i="7"/>
  <c r="L77" i="7"/>
  <c r="M77" i="7"/>
  <c r="L78" i="7"/>
  <c r="M78" i="7"/>
  <c r="L79" i="7"/>
  <c r="M79" i="7"/>
  <c r="L80" i="7"/>
  <c r="M80" i="7"/>
  <c r="L81" i="7"/>
  <c r="M81" i="7"/>
  <c r="L82" i="7"/>
  <c r="M82" i="7"/>
  <c r="L83" i="7"/>
  <c r="M83" i="7"/>
  <c r="L84" i="7"/>
  <c r="M84" i="7"/>
  <c r="L85" i="7"/>
  <c r="M85" i="7"/>
  <c r="L86" i="7"/>
  <c r="M86" i="7"/>
  <c r="L87" i="7"/>
  <c r="M87" i="7"/>
  <c r="L88" i="7"/>
  <c r="M88" i="7"/>
  <c r="L89" i="7"/>
  <c r="M89" i="7"/>
  <c r="L90" i="7"/>
  <c r="M90" i="7"/>
  <c r="L91" i="7"/>
  <c r="M91" i="7"/>
  <c r="L92" i="7"/>
  <c r="M92" i="7"/>
  <c r="L93" i="7"/>
  <c r="M93" i="7"/>
  <c r="L94" i="7"/>
  <c r="M94" i="7"/>
  <c r="L95" i="7"/>
  <c r="M95" i="7"/>
  <c r="L96" i="7"/>
  <c r="M96" i="7"/>
  <c r="L97" i="7"/>
  <c r="M97" i="7"/>
  <c r="L98" i="7"/>
  <c r="M98" i="7"/>
  <c r="L99" i="7"/>
  <c r="M99" i="7"/>
  <c r="L100" i="7"/>
  <c r="M100" i="7"/>
  <c r="L101" i="7"/>
  <c r="M101" i="7"/>
  <c r="L102" i="7"/>
  <c r="M102" i="7"/>
  <c r="L103" i="7"/>
  <c r="M103" i="7"/>
  <c r="L104" i="7"/>
  <c r="M104" i="7"/>
  <c r="L105" i="7"/>
  <c r="M105" i="7"/>
  <c r="L106" i="7"/>
  <c r="M106" i="7"/>
  <c r="L107" i="7"/>
  <c r="M107" i="7"/>
  <c r="L108" i="7"/>
  <c r="M108" i="7"/>
  <c r="L109" i="7"/>
  <c r="M109" i="7"/>
  <c r="L110" i="7"/>
  <c r="M110" i="7"/>
  <c r="L111" i="7"/>
  <c r="M111" i="7"/>
  <c r="L112" i="7"/>
  <c r="M112" i="7"/>
  <c r="L113" i="7"/>
  <c r="M113" i="7"/>
  <c r="L114" i="7"/>
  <c r="M114" i="7"/>
  <c r="L115" i="7"/>
  <c r="M115" i="7"/>
  <c r="L116" i="7"/>
  <c r="M116" i="7"/>
  <c r="L117" i="7"/>
  <c r="M117" i="7"/>
  <c r="L118" i="7"/>
  <c r="M118" i="7"/>
  <c r="L119" i="7"/>
  <c r="M119" i="7"/>
  <c r="L120" i="7"/>
  <c r="M120" i="7"/>
  <c r="L121" i="7"/>
  <c r="M121" i="7"/>
  <c r="L122" i="7"/>
  <c r="M122" i="7"/>
  <c r="L123" i="7"/>
  <c r="M123" i="7"/>
  <c r="L124" i="7"/>
  <c r="M124" i="7"/>
  <c r="L125" i="7"/>
  <c r="M125" i="7"/>
  <c r="L126" i="7"/>
  <c r="M126" i="7"/>
  <c r="L127" i="7"/>
  <c r="M127" i="7"/>
  <c r="L128" i="7"/>
  <c r="M128" i="7"/>
  <c r="L129" i="7"/>
  <c r="M129" i="7"/>
  <c r="L130" i="7"/>
  <c r="M130" i="7"/>
  <c r="L131" i="7"/>
  <c r="M131" i="7"/>
  <c r="L132" i="7"/>
  <c r="M132" i="7"/>
  <c r="L133" i="7"/>
  <c r="M133" i="7"/>
  <c r="L134" i="7"/>
  <c r="M134" i="7"/>
  <c r="L135" i="7"/>
  <c r="M135" i="7"/>
  <c r="L136" i="7"/>
  <c r="M136" i="7"/>
  <c r="L137" i="7"/>
  <c r="M137" i="7"/>
  <c r="L138" i="7"/>
  <c r="M138" i="7"/>
  <c r="L139" i="7"/>
  <c r="M139" i="7"/>
  <c r="L140" i="7"/>
  <c r="M140" i="7"/>
  <c r="L141" i="7"/>
  <c r="M141" i="7"/>
  <c r="L142" i="7"/>
  <c r="M142" i="7"/>
  <c r="L143" i="7"/>
  <c r="M143" i="7"/>
  <c r="L144" i="7"/>
  <c r="M144" i="7"/>
  <c r="L145" i="7"/>
  <c r="M145" i="7"/>
  <c r="L146" i="7"/>
  <c r="M146" i="7"/>
  <c r="L147" i="7"/>
  <c r="M147" i="7"/>
  <c r="L148" i="7"/>
  <c r="M148" i="7"/>
  <c r="L149" i="7"/>
  <c r="M149" i="7"/>
  <c r="L150" i="7"/>
  <c r="M150" i="7"/>
  <c r="L151" i="7"/>
  <c r="M151" i="7"/>
  <c r="L152" i="7"/>
  <c r="M152" i="7"/>
  <c r="L153" i="7"/>
  <c r="M153" i="7"/>
  <c r="L154" i="7"/>
  <c r="M154" i="7"/>
  <c r="L155" i="7"/>
  <c r="M155" i="7"/>
  <c r="L156" i="7"/>
  <c r="M156" i="7"/>
  <c r="L157" i="7"/>
  <c r="M157" i="7"/>
  <c r="L158" i="7"/>
  <c r="M158" i="7"/>
  <c r="L159" i="7"/>
  <c r="M159" i="7"/>
  <c r="L160" i="7"/>
  <c r="M160" i="7"/>
  <c r="L161" i="7"/>
  <c r="M161" i="7"/>
  <c r="L162" i="7"/>
  <c r="M162" i="7"/>
  <c r="L163" i="7"/>
  <c r="M163" i="7"/>
  <c r="L164" i="7"/>
  <c r="M164" i="7"/>
  <c r="L165" i="7"/>
  <c r="M165" i="7"/>
  <c r="L166" i="7"/>
  <c r="M166" i="7"/>
  <c r="L167" i="7"/>
  <c r="M167" i="7"/>
  <c r="L168" i="7"/>
  <c r="M168" i="7"/>
  <c r="L169" i="7"/>
  <c r="M169" i="7"/>
  <c r="L170" i="7"/>
  <c r="M170" i="7"/>
  <c r="L171" i="7"/>
  <c r="M171" i="7"/>
  <c r="L172" i="7"/>
  <c r="M172" i="7"/>
  <c r="L173" i="7"/>
  <c r="M173" i="7"/>
  <c r="L174" i="7"/>
  <c r="M174" i="7"/>
  <c r="L175" i="7"/>
  <c r="M175" i="7"/>
  <c r="L176" i="7"/>
  <c r="M176" i="7"/>
  <c r="L177" i="7"/>
  <c r="M177" i="7"/>
  <c r="L178" i="7"/>
  <c r="M178" i="7"/>
  <c r="L179" i="7"/>
  <c r="M179" i="7"/>
  <c r="L180" i="7"/>
  <c r="M180" i="7"/>
  <c r="L181" i="7"/>
  <c r="M181" i="7"/>
  <c r="L182" i="7"/>
  <c r="M182" i="7"/>
  <c r="L183" i="7"/>
  <c r="M183" i="7"/>
  <c r="L184" i="7"/>
  <c r="M184" i="7"/>
  <c r="L185" i="7"/>
  <c r="M185" i="7"/>
  <c r="L186" i="7"/>
  <c r="M186" i="7"/>
  <c r="L187" i="7"/>
  <c r="M187" i="7"/>
  <c r="L188" i="7"/>
  <c r="M188" i="7"/>
  <c r="L189" i="7"/>
  <c r="M189" i="7"/>
  <c r="L190" i="7"/>
  <c r="M190" i="7"/>
  <c r="L191" i="7"/>
  <c r="M191" i="7"/>
  <c r="L192" i="7"/>
  <c r="M192" i="7"/>
  <c r="L193" i="7"/>
  <c r="M193" i="7"/>
  <c r="L194" i="7"/>
  <c r="M194" i="7"/>
  <c r="L195" i="7"/>
  <c r="M195" i="7"/>
  <c r="L196" i="7"/>
  <c r="M196" i="7"/>
  <c r="L197" i="7"/>
  <c r="M197" i="7"/>
  <c r="L198" i="7"/>
  <c r="M198" i="7"/>
  <c r="L199" i="7"/>
  <c r="M199" i="7"/>
  <c r="L200" i="7"/>
  <c r="M200" i="7"/>
  <c r="L201" i="7"/>
  <c r="M201" i="7"/>
  <c r="L202" i="7"/>
  <c r="M202" i="7"/>
  <c r="L203" i="7"/>
  <c r="M203" i="7"/>
  <c r="L204" i="7"/>
  <c r="M204" i="7"/>
  <c r="L205" i="7"/>
  <c r="M205" i="7"/>
  <c r="L206" i="7"/>
  <c r="M206" i="7"/>
  <c r="L207" i="7"/>
  <c r="M207" i="7"/>
  <c r="L208" i="7"/>
  <c r="M208" i="7"/>
  <c r="L209" i="7"/>
  <c r="M209" i="7"/>
  <c r="L210" i="7"/>
  <c r="M210" i="7"/>
  <c r="L211" i="7"/>
  <c r="M211" i="7"/>
  <c r="L212" i="7"/>
  <c r="M212" i="7"/>
  <c r="L213" i="7"/>
  <c r="M213" i="7"/>
  <c r="L214" i="7"/>
  <c r="M214" i="7"/>
  <c r="L215" i="7"/>
  <c r="M215" i="7"/>
  <c r="L216" i="7"/>
  <c r="M216" i="7"/>
  <c r="L217" i="7"/>
  <c r="M217" i="7"/>
  <c r="L218" i="7"/>
  <c r="M218" i="7"/>
  <c r="L219" i="7"/>
  <c r="M219" i="7"/>
  <c r="L220" i="7"/>
  <c r="M220" i="7"/>
  <c r="L221" i="7"/>
  <c r="M221" i="7"/>
  <c r="L222" i="7"/>
  <c r="M222" i="7"/>
  <c r="L223" i="7"/>
  <c r="M223" i="7"/>
  <c r="L224" i="7"/>
  <c r="M224" i="7"/>
  <c r="L225" i="7"/>
  <c r="M225" i="7"/>
  <c r="L226" i="7"/>
  <c r="M226" i="7"/>
  <c r="L227" i="7"/>
  <c r="M227" i="7"/>
  <c r="L228" i="7"/>
  <c r="M228" i="7"/>
  <c r="L229" i="7"/>
  <c r="M229" i="7"/>
  <c r="L230" i="7"/>
  <c r="M230" i="7"/>
  <c r="L231" i="7"/>
  <c r="M231" i="7"/>
  <c r="L232" i="7"/>
  <c r="M232" i="7"/>
  <c r="L233" i="7"/>
  <c r="M233" i="7"/>
  <c r="L234" i="7"/>
  <c r="M234" i="7"/>
  <c r="L235" i="7"/>
  <c r="M235" i="7"/>
  <c r="L236" i="7"/>
  <c r="M236" i="7"/>
  <c r="L237" i="7"/>
  <c r="M237" i="7"/>
  <c r="L238" i="7"/>
  <c r="M238" i="7"/>
  <c r="L239" i="7"/>
  <c r="M239" i="7"/>
  <c r="L240" i="7"/>
  <c r="M240" i="7"/>
  <c r="L241" i="7"/>
  <c r="M241" i="7"/>
  <c r="L242" i="7"/>
  <c r="M242" i="7"/>
  <c r="L243" i="7"/>
  <c r="M243" i="7"/>
  <c r="L244" i="7"/>
  <c r="M244" i="7"/>
  <c r="L245" i="7"/>
  <c r="M245" i="7"/>
  <c r="L246" i="7"/>
  <c r="M246" i="7"/>
  <c r="L247" i="7"/>
  <c r="M247" i="7"/>
  <c r="L248" i="7"/>
  <c r="M248" i="7"/>
  <c r="L249" i="7"/>
  <c r="M249" i="7"/>
  <c r="L250" i="7"/>
  <c r="M250" i="7"/>
  <c r="L251" i="7"/>
  <c r="M251" i="7"/>
  <c r="L252" i="7"/>
  <c r="M252" i="7"/>
  <c r="L253" i="7"/>
  <c r="M253" i="7"/>
  <c r="L254" i="7"/>
  <c r="M254" i="7"/>
  <c r="L255" i="7"/>
  <c r="M255" i="7"/>
  <c r="L256" i="7"/>
  <c r="M256" i="7"/>
  <c r="L257" i="7"/>
  <c r="M257" i="7"/>
  <c r="L258" i="7"/>
  <c r="M258" i="7"/>
  <c r="L259" i="7"/>
  <c r="M259" i="7"/>
  <c r="L260" i="7"/>
  <c r="M260" i="7"/>
  <c r="L261" i="7"/>
  <c r="M261" i="7"/>
  <c r="L262" i="7"/>
  <c r="M262" i="7"/>
  <c r="L263" i="7"/>
  <c r="M263" i="7"/>
  <c r="L264" i="7"/>
  <c r="M264" i="7"/>
  <c r="L265" i="7"/>
  <c r="M265" i="7"/>
  <c r="L266" i="7"/>
  <c r="M266" i="7"/>
  <c r="L267" i="7"/>
  <c r="M267" i="7"/>
  <c r="L268" i="7"/>
  <c r="M268" i="7"/>
  <c r="L269" i="7"/>
  <c r="M269" i="7"/>
  <c r="L270" i="7"/>
  <c r="M270" i="7"/>
  <c r="L271" i="7"/>
  <c r="M271" i="7"/>
  <c r="L272" i="7"/>
  <c r="M272" i="7"/>
  <c r="L273" i="7"/>
  <c r="M273" i="7"/>
  <c r="L274" i="7"/>
  <c r="M274" i="7"/>
  <c r="L275" i="7"/>
  <c r="M275" i="7"/>
  <c r="L276" i="7"/>
  <c r="M276" i="7"/>
  <c r="L277" i="7"/>
  <c r="M277" i="7"/>
  <c r="L278" i="7"/>
  <c r="M278" i="7"/>
  <c r="L279" i="7"/>
  <c r="M279" i="7"/>
  <c r="L280" i="7"/>
  <c r="M280" i="7"/>
  <c r="L281" i="7"/>
  <c r="M281" i="7"/>
  <c r="L282" i="7"/>
  <c r="M282" i="7"/>
  <c r="L283" i="7"/>
  <c r="M283" i="7"/>
  <c r="L284" i="7"/>
  <c r="M284" i="7"/>
  <c r="L285" i="7"/>
  <c r="M285" i="7"/>
  <c r="L286" i="7"/>
  <c r="M286" i="7"/>
  <c r="L287" i="7"/>
  <c r="M287" i="7"/>
  <c r="L288" i="7"/>
  <c r="M288" i="7"/>
  <c r="L289" i="7"/>
  <c r="M289" i="7"/>
  <c r="L290" i="7"/>
  <c r="M290" i="7"/>
  <c r="L291" i="7"/>
  <c r="M291" i="7"/>
  <c r="L292" i="7"/>
  <c r="M292" i="7"/>
  <c r="L293" i="7"/>
  <c r="M293" i="7"/>
  <c r="L294" i="7"/>
  <c r="M294" i="7"/>
  <c r="L295" i="7"/>
  <c r="M295" i="7"/>
  <c r="L296" i="7"/>
  <c r="M296" i="7"/>
  <c r="L297" i="7"/>
  <c r="M297" i="7"/>
  <c r="L298" i="7"/>
  <c r="M298" i="7"/>
  <c r="L299" i="7"/>
  <c r="M299" i="7"/>
  <c r="L300" i="7"/>
  <c r="M300" i="7"/>
  <c r="L301" i="7"/>
  <c r="M301" i="7"/>
  <c r="L302" i="7"/>
  <c r="M302" i="7"/>
  <c r="L303" i="7"/>
  <c r="M303" i="7"/>
  <c r="L304" i="7"/>
  <c r="M304" i="7"/>
  <c r="L305" i="7"/>
  <c r="M305" i="7"/>
  <c r="L306" i="7"/>
  <c r="M306" i="7"/>
  <c r="L307" i="7"/>
  <c r="M307" i="7"/>
  <c r="L308" i="7"/>
  <c r="M308" i="7"/>
  <c r="L309" i="7"/>
  <c r="M309" i="7"/>
  <c r="L310" i="7"/>
  <c r="M310" i="7"/>
  <c r="L311" i="7"/>
  <c r="M311" i="7"/>
  <c r="L312" i="7"/>
  <c r="M312" i="7"/>
  <c r="L313" i="7"/>
  <c r="M313" i="7"/>
  <c r="L314" i="7"/>
  <c r="M314" i="7"/>
  <c r="L315" i="7"/>
  <c r="M315" i="7"/>
  <c r="L316" i="7"/>
  <c r="M316" i="7"/>
  <c r="L317" i="7"/>
  <c r="M317" i="7"/>
  <c r="L318" i="7"/>
  <c r="M318" i="7"/>
  <c r="L319" i="7"/>
  <c r="M319" i="7"/>
  <c r="L320" i="7"/>
  <c r="M320" i="7"/>
  <c r="L321" i="7"/>
  <c r="M321" i="7"/>
  <c r="L322" i="7"/>
  <c r="M322" i="7"/>
  <c r="L323" i="7"/>
  <c r="M323" i="7"/>
  <c r="L324" i="7"/>
  <c r="M324" i="7"/>
  <c r="L325" i="7"/>
  <c r="M325" i="7"/>
  <c r="L326" i="7"/>
  <c r="M326" i="7"/>
  <c r="L327" i="7"/>
  <c r="M327" i="7"/>
  <c r="L328" i="7"/>
  <c r="M328" i="7"/>
  <c r="L329" i="7"/>
  <c r="M329" i="7"/>
  <c r="L330" i="7"/>
  <c r="M330" i="7"/>
  <c r="L331" i="7"/>
  <c r="M331" i="7"/>
  <c r="L332" i="7"/>
  <c r="M332" i="7"/>
  <c r="L333" i="7"/>
  <c r="M333" i="7"/>
  <c r="L334" i="7"/>
  <c r="M334" i="7"/>
  <c r="L335" i="7"/>
  <c r="M335" i="7"/>
  <c r="L336" i="7"/>
  <c r="M336" i="7"/>
  <c r="L337" i="7"/>
  <c r="M337" i="7"/>
  <c r="L338" i="7"/>
  <c r="M338" i="7"/>
  <c r="L339" i="7"/>
  <c r="M339" i="7"/>
  <c r="L340" i="7"/>
  <c r="M340" i="7"/>
  <c r="L341" i="7"/>
  <c r="M341" i="7"/>
  <c r="L342" i="7"/>
  <c r="M342" i="7"/>
  <c r="L343" i="7"/>
  <c r="M343" i="7"/>
  <c r="L344" i="7"/>
  <c r="M344" i="7"/>
  <c r="L345" i="7"/>
  <c r="M345" i="7"/>
  <c r="L346" i="7"/>
  <c r="M346" i="7"/>
  <c r="L347" i="7"/>
  <c r="M347" i="7"/>
  <c r="L348" i="7"/>
  <c r="M348" i="7"/>
  <c r="L349" i="7"/>
  <c r="M349" i="7"/>
  <c r="L350" i="7"/>
  <c r="M350" i="7"/>
  <c r="L351" i="7"/>
  <c r="M351" i="7"/>
  <c r="L352" i="7"/>
  <c r="M352" i="7"/>
  <c r="L353" i="7"/>
  <c r="M353" i="7"/>
  <c r="L354" i="7"/>
  <c r="M354" i="7"/>
  <c r="L355" i="7"/>
  <c r="M355" i="7"/>
  <c r="L356" i="7"/>
  <c r="M356" i="7"/>
  <c r="L357" i="7"/>
  <c r="M357" i="7"/>
  <c r="L358" i="7"/>
  <c r="M358" i="7"/>
  <c r="L359" i="7"/>
  <c r="M359" i="7"/>
  <c r="L360" i="7"/>
  <c r="M360" i="7"/>
  <c r="L361" i="7"/>
  <c r="M361" i="7"/>
  <c r="L362" i="7"/>
  <c r="M362" i="7"/>
  <c r="L363" i="7"/>
  <c r="M363" i="7"/>
  <c r="L364" i="7"/>
  <c r="M364" i="7"/>
  <c r="L365" i="7"/>
  <c r="M365" i="7"/>
  <c r="L366" i="7"/>
  <c r="M366" i="7"/>
  <c r="L367" i="7"/>
  <c r="M367" i="7"/>
  <c r="L368" i="7"/>
  <c r="M368" i="7"/>
  <c r="L369" i="7"/>
  <c r="M369" i="7"/>
  <c r="L370" i="7"/>
  <c r="M370" i="7"/>
  <c r="L371" i="7"/>
  <c r="M371" i="7"/>
  <c r="L372" i="7"/>
  <c r="M372" i="7"/>
  <c r="L373" i="7"/>
  <c r="M373" i="7"/>
  <c r="L374" i="7"/>
  <c r="M374" i="7"/>
  <c r="L375" i="7"/>
  <c r="M375" i="7"/>
  <c r="L376" i="7"/>
  <c r="M376" i="7"/>
  <c r="L377" i="7"/>
  <c r="M377" i="7"/>
  <c r="L378" i="7"/>
  <c r="M378" i="7"/>
  <c r="L379" i="7"/>
  <c r="M379" i="7"/>
  <c r="L380" i="7"/>
  <c r="M380" i="7"/>
  <c r="L381" i="7"/>
  <c r="M381" i="7"/>
  <c r="L382" i="7"/>
  <c r="M382" i="7"/>
  <c r="L383" i="7"/>
  <c r="M383" i="7"/>
  <c r="L384" i="7"/>
  <c r="M384" i="7"/>
  <c r="L385" i="7"/>
  <c r="M385" i="7"/>
  <c r="L386" i="7"/>
  <c r="M386" i="7"/>
  <c r="L387" i="7"/>
  <c r="M387" i="7"/>
  <c r="L388" i="7"/>
  <c r="M388" i="7"/>
  <c r="L389" i="7"/>
  <c r="M389" i="7"/>
  <c r="L390" i="7"/>
  <c r="M390" i="7"/>
  <c r="L391" i="7"/>
  <c r="M391" i="7"/>
  <c r="L392" i="7"/>
  <c r="M392" i="7"/>
  <c r="L393" i="7"/>
  <c r="M393" i="7"/>
  <c r="L394" i="7"/>
  <c r="M394" i="7"/>
  <c r="L395" i="7"/>
  <c r="M395" i="7"/>
  <c r="L396" i="7"/>
  <c r="M396" i="7"/>
  <c r="L397" i="7"/>
  <c r="M397" i="7"/>
  <c r="L398" i="7"/>
  <c r="M398" i="7"/>
  <c r="L399" i="7"/>
  <c r="M399" i="7"/>
  <c r="L400" i="7"/>
  <c r="M400" i="7"/>
  <c r="L401" i="7"/>
  <c r="M401" i="7"/>
  <c r="L402" i="7"/>
  <c r="M402" i="7"/>
  <c r="L403" i="7"/>
  <c r="M403" i="7"/>
  <c r="L404" i="7"/>
  <c r="M404" i="7"/>
  <c r="L405" i="7"/>
  <c r="M405" i="7"/>
  <c r="L406" i="7"/>
  <c r="M406" i="7"/>
  <c r="L407" i="7"/>
  <c r="M407" i="7"/>
  <c r="L408" i="7"/>
  <c r="M408" i="7"/>
  <c r="L409" i="7"/>
  <c r="M409" i="7"/>
  <c r="L410" i="7"/>
  <c r="M410" i="7"/>
  <c r="L411" i="7"/>
  <c r="M411" i="7"/>
  <c r="L412" i="7"/>
  <c r="M412" i="7"/>
  <c r="L413" i="7"/>
  <c r="M413" i="7"/>
  <c r="L414" i="7"/>
  <c r="M414" i="7"/>
  <c r="L415" i="7"/>
  <c r="M415" i="7"/>
  <c r="L416" i="7"/>
  <c r="M416" i="7"/>
  <c r="L417" i="7"/>
  <c r="M417" i="7"/>
  <c r="L418" i="7"/>
  <c r="M418" i="7"/>
  <c r="L419" i="7"/>
  <c r="M419" i="7"/>
  <c r="L420" i="7"/>
  <c r="M420" i="7"/>
  <c r="L421" i="7"/>
  <c r="M421" i="7"/>
  <c r="L422" i="7"/>
  <c r="M422" i="7"/>
  <c r="L423" i="7"/>
  <c r="M423" i="7"/>
  <c r="L424" i="7"/>
  <c r="M424" i="7"/>
  <c r="L425" i="7"/>
  <c r="M425" i="7"/>
  <c r="L426" i="7"/>
  <c r="M426" i="7"/>
  <c r="L427" i="7"/>
  <c r="M427" i="7"/>
  <c r="L428" i="7"/>
  <c r="M428" i="7"/>
  <c r="L429" i="7"/>
  <c r="M429" i="7"/>
  <c r="L430" i="7"/>
  <c r="M430" i="7"/>
  <c r="L431" i="7"/>
  <c r="M431" i="7"/>
  <c r="L432" i="7"/>
  <c r="M432" i="7"/>
  <c r="L433" i="7"/>
  <c r="M433" i="7"/>
  <c r="L434" i="7"/>
  <c r="M434" i="7"/>
  <c r="L435" i="7"/>
  <c r="M435" i="7"/>
  <c r="L436" i="7"/>
  <c r="M436" i="7"/>
  <c r="L437" i="7"/>
  <c r="M437" i="7"/>
  <c r="L438" i="7"/>
  <c r="M438" i="7"/>
  <c r="L439" i="7"/>
  <c r="M439" i="7"/>
  <c r="L440" i="7"/>
  <c r="M440" i="7"/>
  <c r="L441" i="7"/>
  <c r="M441" i="7"/>
  <c r="L442" i="7"/>
  <c r="M442" i="7"/>
  <c r="L443" i="7"/>
  <c r="M443" i="7"/>
  <c r="L444" i="7"/>
  <c r="M444" i="7"/>
  <c r="L445" i="7"/>
  <c r="M445" i="7"/>
  <c r="L446" i="7"/>
  <c r="M446" i="7"/>
  <c r="L447" i="7"/>
  <c r="M447" i="7"/>
  <c r="L448" i="7"/>
  <c r="M448" i="7"/>
  <c r="L449" i="7"/>
  <c r="M449" i="7"/>
  <c r="L450" i="7"/>
  <c r="M450" i="7"/>
  <c r="L451" i="7"/>
  <c r="M451" i="7"/>
  <c r="L452" i="7"/>
  <c r="M452" i="7"/>
  <c r="L453" i="7"/>
  <c r="M453" i="7"/>
  <c r="L454" i="7"/>
  <c r="M454" i="7"/>
  <c r="L455" i="7"/>
  <c r="M455" i="7"/>
  <c r="L456" i="7"/>
  <c r="M456" i="7"/>
  <c r="L457" i="7"/>
  <c r="M457" i="7"/>
  <c r="L458" i="7"/>
  <c r="M458" i="7"/>
  <c r="L459" i="7"/>
  <c r="M459" i="7"/>
  <c r="L460" i="7"/>
  <c r="M460" i="7"/>
  <c r="L461" i="7"/>
  <c r="M461" i="7"/>
  <c r="L462" i="7"/>
  <c r="M462" i="7"/>
  <c r="L463" i="7"/>
  <c r="M463" i="7"/>
  <c r="L464" i="7"/>
  <c r="M464" i="7"/>
  <c r="L465" i="7"/>
  <c r="M465" i="7"/>
  <c r="L466" i="7"/>
  <c r="M466" i="7"/>
  <c r="L467" i="7"/>
  <c r="M467" i="7"/>
  <c r="L468" i="7"/>
  <c r="M468" i="7"/>
  <c r="L469" i="7"/>
  <c r="M469" i="7"/>
  <c r="L470" i="7"/>
  <c r="M470" i="7"/>
  <c r="L471" i="7"/>
  <c r="M471" i="7"/>
  <c r="L472" i="7"/>
  <c r="M472" i="7"/>
  <c r="L473" i="7"/>
  <c r="M473" i="7"/>
  <c r="L474" i="7"/>
  <c r="M474" i="7"/>
  <c r="L475" i="7"/>
  <c r="M475" i="7"/>
  <c r="L476" i="7"/>
  <c r="M476" i="7"/>
  <c r="L477" i="7"/>
  <c r="M477" i="7"/>
  <c r="L478" i="7"/>
  <c r="M478" i="7"/>
  <c r="L479" i="7"/>
  <c r="M479" i="7"/>
  <c r="L480" i="7"/>
  <c r="M480" i="7"/>
  <c r="L481" i="7"/>
  <c r="M481" i="7"/>
  <c r="L482" i="7"/>
  <c r="M482" i="7"/>
  <c r="L483" i="7"/>
  <c r="M483" i="7"/>
  <c r="L484" i="7"/>
  <c r="M484" i="7"/>
  <c r="L485" i="7"/>
  <c r="M485" i="7"/>
  <c r="L486" i="7"/>
  <c r="M486" i="7"/>
  <c r="L487" i="7"/>
  <c r="M487" i="7"/>
  <c r="L488" i="7"/>
  <c r="M488" i="7"/>
  <c r="L489" i="7"/>
  <c r="M489" i="7"/>
  <c r="L490" i="7"/>
  <c r="M490" i="7"/>
  <c r="L491" i="7"/>
  <c r="M491" i="7"/>
  <c r="L492" i="7"/>
  <c r="M492" i="7"/>
  <c r="L493" i="7"/>
  <c r="M493" i="7"/>
  <c r="L494" i="7"/>
  <c r="M494" i="7"/>
  <c r="L495" i="7"/>
  <c r="M495" i="7"/>
  <c r="L496" i="7"/>
  <c r="M496" i="7"/>
  <c r="L497" i="7"/>
  <c r="M497" i="7"/>
  <c r="L498" i="7"/>
  <c r="M498" i="7"/>
  <c r="L499" i="7"/>
  <c r="M499" i="7"/>
  <c r="L500" i="7"/>
  <c r="M500" i="7"/>
  <c r="L501" i="7"/>
  <c r="M501" i="7"/>
  <c r="L502" i="7"/>
  <c r="M502" i="7"/>
  <c r="L503" i="7"/>
  <c r="M503" i="7"/>
  <c r="L504" i="7"/>
  <c r="M504" i="7"/>
  <c r="L505" i="7"/>
  <c r="M505" i="7"/>
  <c r="L506" i="7"/>
  <c r="M506" i="7"/>
  <c r="L507" i="7"/>
  <c r="M507" i="7"/>
  <c r="L508" i="7"/>
  <c r="M508" i="7"/>
  <c r="L509" i="7"/>
  <c r="M509" i="7"/>
  <c r="L510" i="7"/>
  <c r="M510" i="7"/>
  <c r="L511" i="7"/>
  <c r="M511" i="7"/>
  <c r="L512" i="7"/>
  <c r="M512" i="7"/>
  <c r="L513" i="7"/>
  <c r="M513" i="7"/>
  <c r="L514" i="7"/>
  <c r="M514" i="7"/>
  <c r="L515" i="7"/>
  <c r="M515" i="7"/>
  <c r="L516" i="7"/>
  <c r="M516" i="7"/>
  <c r="L517" i="7"/>
  <c r="M517" i="7"/>
  <c r="L518" i="7"/>
  <c r="M518" i="7"/>
  <c r="L519" i="7"/>
  <c r="M519" i="7"/>
  <c r="L520" i="7"/>
  <c r="M520" i="7"/>
  <c r="L521" i="7"/>
  <c r="M521" i="7"/>
  <c r="L522" i="7"/>
  <c r="M522" i="7"/>
  <c r="L523" i="7"/>
  <c r="M523" i="7"/>
  <c r="L524" i="7"/>
  <c r="M524" i="7"/>
  <c r="L525" i="7"/>
  <c r="M525" i="7"/>
  <c r="L526" i="7"/>
  <c r="M526" i="7"/>
  <c r="L527" i="7"/>
  <c r="M527" i="7"/>
  <c r="L528" i="7"/>
  <c r="M528" i="7"/>
  <c r="L529" i="7"/>
  <c r="M529" i="7"/>
  <c r="L530" i="7"/>
  <c r="M530" i="7"/>
  <c r="L531" i="7"/>
  <c r="M531" i="7"/>
  <c r="L532" i="7"/>
  <c r="M532" i="7"/>
  <c r="L533" i="7"/>
  <c r="M533" i="7"/>
  <c r="L534" i="7"/>
  <c r="M534" i="7"/>
  <c r="L535" i="7"/>
  <c r="M535" i="7"/>
  <c r="L536" i="7"/>
  <c r="M536" i="7"/>
  <c r="L537" i="7"/>
  <c r="M537" i="7"/>
  <c r="L538" i="7"/>
  <c r="M538" i="7"/>
  <c r="L539" i="7"/>
  <c r="M539" i="7"/>
  <c r="L540" i="7"/>
  <c r="M540" i="7"/>
  <c r="L541" i="7"/>
  <c r="M541" i="7"/>
  <c r="L542" i="7"/>
  <c r="M542" i="7"/>
  <c r="L543" i="7"/>
  <c r="M543" i="7"/>
  <c r="L544" i="7"/>
  <c r="M544" i="7"/>
  <c r="L545" i="7"/>
  <c r="M545" i="7"/>
  <c r="L546" i="7"/>
  <c r="M546" i="7"/>
  <c r="L547" i="7"/>
  <c r="M547" i="7"/>
  <c r="L548" i="7"/>
  <c r="M548" i="7"/>
  <c r="L549" i="7"/>
  <c r="M549" i="7"/>
  <c r="L550" i="7"/>
  <c r="M550" i="7"/>
  <c r="L551" i="7"/>
  <c r="M551" i="7"/>
  <c r="L552" i="7"/>
  <c r="M552" i="7"/>
  <c r="G16" i="5" l="1"/>
  <c r="H16" i="5" s="1"/>
  <c r="I16" i="5" l="1"/>
  <c r="D8" i="8" l="1"/>
  <c r="K17" i="5" l="1"/>
  <c r="F19" i="6" l="1"/>
  <c r="G6" i="5" l="1"/>
  <c r="C36" i="5"/>
  <c r="D25" i="8"/>
  <c r="E25" i="8"/>
  <c r="H19" i="6"/>
  <c r="K19" i="6" s="1"/>
  <c r="F37" i="8"/>
  <c r="D37" i="8"/>
  <c r="E37" i="8"/>
  <c r="G37" i="8"/>
  <c r="J37" i="8" s="1"/>
  <c r="D14" i="8"/>
  <c r="D20" i="8"/>
  <c r="D19" i="8"/>
  <c r="D32" i="8"/>
  <c r="D26" i="8"/>
  <c r="E26" i="8"/>
  <c r="D27" i="8"/>
  <c r="E27" i="8"/>
  <c r="D13" i="8"/>
  <c r="C37" i="8"/>
  <c r="C19" i="6"/>
  <c r="C12" i="4" l="1"/>
  <c r="K53" i="1"/>
  <c r="J52" i="1"/>
  <c r="J54" i="1"/>
  <c r="K52" i="1"/>
  <c r="K54" i="1"/>
  <c r="J53" i="1"/>
  <c r="L37" i="7"/>
  <c r="L39" i="7"/>
  <c r="L41" i="7"/>
  <c r="L43" i="7"/>
  <c r="L45" i="7"/>
  <c r="L47" i="7"/>
  <c r="L49" i="7"/>
  <c r="L51" i="7"/>
  <c r="L53" i="7"/>
  <c r="L38" i="7"/>
  <c r="L48" i="7"/>
  <c r="L52" i="7"/>
  <c r="M40" i="7"/>
  <c r="M46" i="7"/>
  <c r="M50" i="7"/>
  <c r="M37" i="7"/>
  <c r="M39" i="7"/>
  <c r="M41" i="7"/>
  <c r="M43" i="7"/>
  <c r="M45" i="7"/>
  <c r="M47" i="7"/>
  <c r="M49" i="7"/>
  <c r="M51" i="7"/>
  <c r="M53" i="7"/>
  <c r="L40" i="7"/>
  <c r="L42" i="7"/>
  <c r="L44" i="7"/>
  <c r="L46" i="7"/>
  <c r="L50" i="7"/>
  <c r="M38" i="7"/>
  <c r="M42" i="7"/>
  <c r="M44" i="7"/>
  <c r="M48" i="7"/>
  <c r="M52" i="7"/>
  <c r="D28" i="6"/>
  <c r="D29" i="6"/>
  <c r="D30" i="6"/>
  <c r="D40" i="6"/>
  <c r="D62" i="6"/>
  <c r="D78" i="6"/>
  <c r="D83" i="6"/>
  <c r="D88" i="6"/>
  <c r="D94" i="6"/>
  <c r="D95" i="6"/>
  <c r="D124" i="6"/>
  <c r="D125" i="6"/>
  <c r="D126" i="6"/>
  <c r="D132" i="6"/>
  <c r="D141" i="6"/>
  <c r="D157" i="6"/>
  <c r="D158" i="6"/>
  <c r="D161" i="6"/>
  <c r="D177" i="6"/>
  <c r="D183" i="6"/>
  <c r="D187" i="6"/>
  <c r="D188" i="6"/>
  <c r="D189" i="6"/>
  <c r="D190" i="6"/>
  <c r="D193" i="6"/>
  <c r="D194" i="6"/>
  <c r="D196" i="6"/>
  <c r="D198" i="6"/>
  <c r="D235" i="6"/>
  <c r="D239" i="6"/>
  <c r="D245" i="6"/>
  <c r="D266" i="6"/>
  <c r="D267" i="6"/>
  <c r="D275" i="6"/>
  <c r="D297" i="6"/>
  <c r="D311" i="6"/>
  <c r="D312" i="6"/>
  <c r="D327" i="6"/>
  <c r="D329" i="6"/>
  <c r="D334" i="6"/>
  <c r="D341" i="6"/>
  <c r="D365" i="6"/>
  <c r="D374" i="6"/>
  <c r="D383" i="6"/>
  <c r="D392" i="6"/>
  <c r="D398" i="6"/>
  <c r="D424" i="6"/>
  <c r="D453" i="6"/>
  <c r="D454" i="6"/>
  <c r="D469" i="6"/>
  <c r="D478" i="6"/>
  <c r="D498" i="6"/>
  <c r="D511" i="6"/>
  <c r="D521" i="6"/>
  <c r="D531" i="6"/>
  <c r="D20" i="6"/>
  <c r="D21" i="6"/>
  <c r="D22" i="6"/>
  <c r="D36" i="6"/>
  <c r="D41" i="6"/>
  <c r="D42" i="6"/>
  <c r="D43" i="6"/>
  <c r="D50" i="6"/>
  <c r="D51" i="6"/>
  <c r="D59" i="6"/>
  <c r="D66" i="6"/>
  <c r="D70" i="6"/>
  <c r="D74" i="6"/>
  <c r="D79" i="6"/>
  <c r="D86" i="6"/>
  <c r="D103" i="6"/>
  <c r="D111" i="6"/>
  <c r="D117" i="6"/>
  <c r="D118" i="6"/>
  <c r="D128" i="6"/>
  <c r="D129" i="6"/>
  <c r="D131" i="6"/>
  <c r="D148" i="6"/>
  <c r="D155" i="6"/>
  <c r="D165" i="6"/>
  <c r="D169" i="6"/>
  <c r="D173" i="6"/>
  <c r="D178" i="6"/>
  <c r="D192" i="6"/>
  <c r="D195" i="6"/>
  <c r="D199" i="6"/>
  <c r="D200" i="6"/>
  <c r="D201" i="6"/>
  <c r="D202" i="6"/>
  <c r="D207" i="6"/>
  <c r="D212" i="6"/>
  <c r="D214" i="6"/>
  <c r="D226" i="6"/>
  <c r="D240" i="6"/>
  <c r="D251" i="6"/>
  <c r="D252" i="6"/>
  <c r="D259" i="6"/>
  <c r="D260" i="6"/>
  <c r="D268" i="6"/>
  <c r="D269" i="6"/>
  <c r="D281" i="6"/>
  <c r="D282" i="6"/>
  <c r="D284" i="6"/>
  <c r="D298" i="6"/>
  <c r="D299" i="6"/>
  <c r="D313" i="6"/>
  <c r="D316" i="6"/>
  <c r="D317" i="6"/>
  <c r="D324" i="6"/>
  <c r="D325" i="6"/>
  <c r="D335" i="6"/>
  <c r="D347" i="6"/>
  <c r="D354" i="6"/>
  <c r="D359" i="6"/>
  <c r="D370" i="6"/>
  <c r="D379" i="6"/>
  <c r="D388" i="6"/>
  <c r="D393" i="6"/>
  <c r="D402" i="6"/>
  <c r="D411" i="6"/>
  <c r="D422" i="6"/>
  <c r="D423" i="6"/>
  <c r="D425" i="6"/>
  <c r="D435" i="6"/>
  <c r="D448" i="6"/>
  <c r="D455" i="6"/>
  <c r="D464" i="6"/>
  <c r="D476" i="6"/>
  <c r="D479" i="6"/>
  <c r="D484" i="6"/>
  <c r="D485" i="6"/>
  <c r="D491" i="6"/>
  <c r="D492" i="6"/>
  <c r="D495" i="6"/>
  <c r="D499" i="6"/>
  <c r="D507" i="6"/>
  <c r="D512" i="6"/>
  <c r="D525" i="6"/>
  <c r="D526" i="6"/>
  <c r="D527" i="6"/>
  <c r="D44" i="6"/>
  <c r="D45" i="6"/>
  <c r="D63" i="6"/>
  <c r="D67" i="6"/>
  <c r="D75" i="6"/>
  <c r="D80" i="6"/>
  <c r="D84" i="6"/>
  <c r="D87" i="6"/>
  <c r="D120" i="6"/>
  <c r="D127" i="6"/>
  <c r="D130" i="6"/>
  <c r="D133" i="6"/>
  <c r="D142" i="6"/>
  <c r="D153" i="6"/>
  <c r="D203" i="6"/>
  <c r="D205" i="6"/>
  <c r="D218" i="6"/>
  <c r="D219" i="6"/>
  <c r="D221" i="6"/>
  <c r="D222" i="6"/>
  <c r="D228" i="6"/>
  <c r="D229" i="6"/>
  <c r="D241" i="6"/>
  <c r="D276" i="6"/>
  <c r="D287" i="6"/>
  <c r="D300" i="6"/>
  <c r="D301" i="6"/>
  <c r="D302" i="6"/>
  <c r="D303" i="6"/>
  <c r="D314" i="6"/>
  <c r="D322" i="6"/>
  <c r="D323" i="6"/>
  <c r="D326" i="6"/>
  <c r="D336" i="6"/>
  <c r="D342" i="6"/>
  <c r="D348" i="6"/>
  <c r="D349" i="6"/>
  <c r="D360" i="6"/>
  <c r="D361" i="6"/>
  <c r="D366" i="6"/>
  <c r="D375" i="6"/>
  <c r="D384" i="6"/>
  <c r="D389" i="6"/>
  <c r="D412" i="6"/>
  <c r="D413" i="6"/>
  <c r="D416" i="6"/>
  <c r="D426" i="6"/>
  <c r="D436" i="6"/>
  <c r="D437" i="6"/>
  <c r="D438" i="6"/>
  <c r="D439" i="6"/>
  <c r="D441" i="6"/>
  <c r="D442" i="6"/>
  <c r="D443" i="6"/>
  <c r="D449" i="6"/>
  <c r="D450" i="6"/>
  <c r="D465" i="6"/>
  <c r="D466" i="6"/>
  <c r="D477" i="6"/>
  <c r="D483" i="6"/>
  <c r="D31" i="6"/>
  <c r="D46" i="6"/>
  <c r="D52" i="6"/>
  <c r="D54" i="6"/>
  <c r="D60" i="6"/>
  <c r="D71" i="6"/>
  <c r="D81" i="6"/>
  <c r="D89" i="6"/>
  <c r="D96" i="6"/>
  <c r="D101" i="6"/>
  <c r="D102" i="6"/>
  <c r="D104" i="6"/>
  <c r="D109" i="6"/>
  <c r="D110" i="6"/>
  <c r="D112" i="6"/>
  <c r="D151" i="6"/>
  <c r="D180" i="6"/>
  <c r="D191" i="6"/>
  <c r="D208" i="6"/>
  <c r="D209" i="6"/>
  <c r="D215" i="6"/>
  <c r="D220" i="6"/>
  <c r="D227" i="6"/>
  <c r="D236" i="6"/>
  <c r="D246" i="6"/>
  <c r="D253" i="6"/>
  <c r="D254" i="6"/>
  <c r="D261" i="6"/>
  <c r="D270" i="6"/>
  <c r="D273" i="6"/>
  <c r="D304" i="6"/>
  <c r="D305" i="6"/>
  <c r="D315" i="6"/>
  <c r="D330" i="6"/>
  <c r="D337" i="6"/>
  <c r="D343" i="6"/>
  <c r="D355" i="6"/>
  <c r="D371" i="6"/>
  <c r="D380" i="6"/>
  <c r="D385" i="6"/>
  <c r="D394" i="6"/>
  <c r="D403" i="6"/>
  <c r="D415" i="6"/>
  <c r="D417" i="6"/>
  <c r="D440" i="6"/>
  <c r="D451" i="6"/>
  <c r="D460" i="6"/>
  <c r="D467" i="6"/>
  <c r="D472" i="6"/>
  <c r="D473" i="6"/>
  <c r="D474" i="6"/>
  <c r="D486" i="6"/>
  <c r="D494" i="6"/>
  <c r="D506" i="6"/>
  <c r="D513" i="6"/>
  <c r="D550" i="6"/>
  <c r="D23" i="6"/>
  <c r="D32" i="6"/>
  <c r="D48" i="6"/>
  <c r="D53" i="6"/>
  <c r="D56" i="6"/>
  <c r="D64" i="6"/>
  <c r="D68" i="6"/>
  <c r="D76" i="6"/>
  <c r="D99" i="6"/>
  <c r="D115" i="6"/>
  <c r="D121" i="6"/>
  <c r="D122" i="6"/>
  <c r="D134" i="6"/>
  <c r="D143" i="6"/>
  <c r="D149" i="6"/>
  <c r="D154" i="6"/>
  <c r="D156" i="6"/>
  <c r="D159" i="6"/>
  <c r="D162" i="6"/>
  <c r="D163" i="6"/>
  <c r="D166" i="6"/>
  <c r="D167" i="6"/>
  <c r="D170" i="6"/>
  <c r="D171" i="6"/>
  <c r="D174" i="6"/>
  <c r="D175" i="6"/>
  <c r="D179" i="6"/>
  <c r="D181" i="6"/>
  <c r="D204" i="6"/>
  <c r="D223" i="6"/>
  <c r="D232" i="6"/>
  <c r="D233" i="6"/>
  <c r="D237" i="6"/>
  <c r="D247" i="6"/>
  <c r="D262" i="6"/>
  <c r="D271" i="6"/>
  <c r="D272" i="6"/>
  <c r="D277" i="6"/>
  <c r="D279" i="6"/>
  <c r="D285" i="6"/>
  <c r="D286" i="6"/>
  <c r="D288" i="6"/>
  <c r="D306" i="6"/>
  <c r="D318" i="6"/>
  <c r="D319" i="6"/>
  <c r="D331" i="6"/>
  <c r="D344" i="6"/>
  <c r="D350" i="6"/>
  <c r="D356" i="6"/>
  <c r="D362" i="6"/>
  <c r="D367" i="6"/>
  <c r="D376" i="6"/>
  <c r="D381" i="6"/>
  <c r="D390" i="6"/>
  <c r="D404" i="6"/>
  <c r="D405" i="6"/>
  <c r="D414" i="6"/>
  <c r="D418" i="6"/>
  <c r="D427" i="6"/>
  <c r="D444" i="6"/>
  <c r="D445" i="6"/>
  <c r="D446" i="6"/>
  <c r="D461" i="6"/>
  <c r="D47" i="6"/>
  <c r="D65" i="6"/>
  <c r="D69" i="6"/>
  <c r="D72" i="6"/>
  <c r="D73" i="6"/>
  <c r="D77" i="6"/>
  <c r="D85" i="6"/>
  <c r="D107" i="6"/>
  <c r="D146" i="6"/>
  <c r="D160" i="6"/>
  <c r="D182" i="6"/>
  <c r="D210" i="6"/>
  <c r="D216" i="6"/>
  <c r="D224" i="6"/>
  <c r="D230" i="6"/>
  <c r="D242" i="6"/>
  <c r="D248" i="6"/>
  <c r="D255" i="6"/>
  <c r="D256" i="6"/>
  <c r="D263" i="6"/>
  <c r="D264" i="6"/>
  <c r="D274" i="6"/>
  <c r="D278" i="6"/>
  <c r="D291" i="6"/>
  <c r="D292" i="6"/>
  <c r="D293" i="6"/>
  <c r="D307" i="6"/>
  <c r="D308" i="6"/>
  <c r="D332" i="6"/>
  <c r="D338" i="6"/>
  <c r="D345" i="6"/>
  <c r="D357" i="6"/>
  <c r="D372" i="6"/>
  <c r="D377" i="6"/>
  <c r="D386" i="6"/>
  <c r="D395" i="6"/>
  <c r="D408" i="6"/>
  <c r="D428" i="6"/>
  <c r="D429" i="6"/>
  <c r="D432" i="6"/>
  <c r="D447" i="6"/>
  <c r="D456" i="6"/>
  <c r="D463" i="6"/>
  <c r="D25" i="6"/>
  <c r="D26" i="6"/>
  <c r="D33" i="6"/>
  <c r="D38" i="6"/>
  <c r="D55" i="6"/>
  <c r="D58" i="6"/>
  <c r="D82" i="6"/>
  <c r="D90" i="6"/>
  <c r="D92" i="6"/>
  <c r="D93" i="6"/>
  <c r="D97" i="6"/>
  <c r="D98" i="6"/>
  <c r="D113" i="6"/>
  <c r="D114" i="6"/>
  <c r="D116" i="6"/>
  <c r="D123" i="6"/>
  <c r="D135" i="6"/>
  <c r="D139" i="6"/>
  <c r="D140" i="6"/>
  <c r="D144" i="6"/>
  <c r="D145" i="6"/>
  <c r="D147" i="6"/>
  <c r="D150" i="6"/>
  <c r="D152" i="6"/>
  <c r="D206" i="6"/>
  <c r="D211" i="6"/>
  <c r="D217" i="6"/>
  <c r="D225" i="6"/>
  <c r="D231" i="6"/>
  <c r="D243" i="6"/>
  <c r="D280" i="6"/>
  <c r="D289" i="6"/>
  <c r="D294" i="6"/>
  <c r="D309" i="6"/>
  <c r="D320" i="6"/>
  <c r="D321" i="6"/>
  <c r="D333" i="6"/>
  <c r="D339" i="6"/>
  <c r="D351" i="6"/>
  <c r="D363" i="6"/>
  <c r="D368" i="6"/>
  <c r="D373" i="6"/>
  <c r="D382" i="6"/>
  <c r="D391" i="6"/>
  <c r="D396" i="6"/>
  <c r="D397" i="6"/>
  <c r="D400" i="6"/>
  <c r="D406" i="6"/>
  <c r="D407" i="6"/>
  <c r="D409" i="6"/>
  <c r="D419" i="6"/>
  <c r="D431" i="6"/>
  <c r="D433" i="6"/>
  <c r="D457" i="6"/>
  <c r="D458" i="6"/>
  <c r="D470" i="6"/>
  <c r="D487" i="6"/>
  <c r="D490" i="6"/>
  <c r="D497" i="6"/>
  <c r="D504" i="6"/>
  <c r="D510" i="6"/>
  <c r="D524" i="6"/>
  <c r="D530" i="6"/>
  <c r="D535" i="6"/>
  <c r="D538" i="6"/>
  <c r="D544" i="6"/>
  <c r="D49" i="6"/>
  <c r="D176" i="6"/>
  <c r="D213" i="6"/>
  <c r="D249" i="6"/>
  <c r="D250" i="6"/>
  <c r="D340" i="6"/>
  <c r="D452" i="6"/>
  <c r="D480" i="6"/>
  <c r="D481" i="6"/>
  <c r="D500" i="6"/>
  <c r="D509" i="6"/>
  <c r="D522" i="6"/>
  <c r="D536" i="6"/>
  <c r="D551" i="6"/>
  <c r="D27" i="6"/>
  <c r="D39" i="6"/>
  <c r="D57" i="6"/>
  <c r="D91" i="6"/>
  <c r="D100" i="6"/>
  <c r="D164" i="6"/>
  <c r="D184" i="6"/>
  <c r="D185" i="6"/>
  <c r="D186" i="6"/>
  <c r="D238" i="6"/>
  <c r="D295" i="6"/>
  <c r="D296" i="6"/>
  <c r="D369" i="6"/>
  <c r="D378" i="6"/>
  <c r="D387" i="6"/>
  <c r="D434" i="6"/>
  <c r="D471" i="6"/>
  <c r="D516" i="6"/>
  <c r="D519" i="6"/>
  <c r="D197" i="6"/>
  <c r="D505" i="6"/>
  <c r="D529" i="6"/>
  <c r="D37" i="6"/>
  <c r="D119" i="6"/>
  <c r="D136" i="6"/>
  <c r="D137" i="6"/>
  <c r="D138" i="6"/>
  <c r="D257" i="6"/>
  <c r="D258" i="6"/>
  <c r="D358" i="6"/>
  <c r="D459" i="6"/>
  <c r="D482" i="6"/>
  <c r="D502" i="6"/>
  <c r="D503" i="6"/>
  <c r="D523" i="6"/>
  <c r="D532" i="6"/>
  <c r="D539" i="6"/>
  <c r="D542" i="6"/>
  <c r="D547" i="6"/>
  <c r="D24" i="6"/>
  <c r="D34" i="6"/>
  <c r="D35" i="6"/>
  <c r="D172" i="6"/>
  <c r="D283" i="6"/>
  <c r="D328" i="6"/>
  <c r="D346" i="6"/>
  <c r="D468" i="6"/>
  <c r="D488" i="6"/>
  <c r="D489" i="6"/>
  <c r="D496" i="6"/>
  <c r="D501" i="6"/>
  <c r="D520" i="6"/>
  <c r="D540" i="6"/>
  <c r="D543" i="6"/>
  <c r="D552" i="6"/>
  <c r="D108" i="6"/>
  <c r="D234" i="6"/>
  <c r="D244" i="6"/>
  <c r="D265" i="6"/>
  <c r="D310" i="6"/>
  <c r="D420" i="6"/>
  <c r="D421" i="6"/>
  <c r="D430" i="6"/>
  <c r="D475" i="6"/>
  <c r="D514" i="6"/>
  <c r="D517" i="6"/>
  <c r="D528" i="6"/>
  <c r="D534" i="6"/>
  <c r="D537" i="6"/>
  <c r="D546" i="6"/>
  <c r="D105" i="6"/>
  <c r="D106" i="6"/>
  <c r="D290" i="6"/>
  <c r="D364" i="6"/>
  <c r="D401" i="6"/>
  <c r="D410" i="6"/>
  <c r="D462" i="6"/>
  <c r="D493" i="6"/>
  <c r="D508" i="6"/>
  <c r="D533" i="6"/>
  <c r="D545" i="6"/>
  <c r="D548" i="6"/>
  <c r="D549" i="6"/>
  <c r="D61" i="6"/>
  <c r="D168" i="6"/>
  <c r="D352" i="6"/>
  <c r="D353" i="6"/>
  <c r="D399" i="6"/>
  <c r="D515" i="6"/>
  <c r="D518" i="6"/>
  <c r="D541" i="6"/>
  <c r="E20" i="8"/>
  <c r="E29" i="1" s="1"/>
  <c r="I14" i="1" s="1"/>
  <c r="E19" i="8"/>
  <c r="E28" i="1" s="1"/>
  <c r="H14" i="1" s="1"/>
  <c r="K50" i="1"/>
  <c r="J47" i="1"/>
  <c r="J51" i="1"/>
  <c r="J48" i="1"/>
  <c r="K48" i="1"/>
  <c r="J49" i="1"/>
  <c r="K47" i="1"/>
  <c r="K49" i="1"/>
  <c r="J50" i="1"/>
  <c r="K51" i="1"/>
  <c r="L20" i="7"/>
  <c r="L24" i="7"/>
  <c r="L28" i="7"/>
  <c r="L32" i="7"/>
  <c r="L36" i="7"/>
  <c r="M20" i="7"/>
  <c r="M24" i="7"/>
  <c r="M28" i="7"/>
  <c r="M32" i="7"/>
  <c r="M36" i="7"/>
  <c r="L21" i="7"/>
  <c r="L25" i="7"/>
  <c r="L29" i="7"/>
  <c r="L33" i="7"/>
  <c r="M21" i="7"/>
  <c r="M25" i="7"/>
  <c r="M29" i="7"/>
  <c r="M33" i="7"/>
  <c r="L22" i="7"/>
  <c r="L26" i="7"/>
  <c r="L30" i="7"/>
  <c r="L34" i="7"/>
  <c r="M22" i="7"/>
  <c r="M26" i="7"/>
  <c r="M30" i="7"/>
  <c r="M34" i="7"/>
  <c r="L23" i="7"/>
  <c r="L27" i="7"/>
  <c r="L31" i="7"/>
  <c r="L35" i="7"/>
  <c r="M23" i="7"/>
  <c r="M27" i="7"/>
  <c r="M31" i="7"/>
  <c r="M35" i="7"/>
  <c r="D19" i="6"/>
  <c r="I19" i="6" s="1"/>
  <c r="J46" i="1"/>
  <c r="K46" i="1"/>
  <c r="L19" i="7"/>
  <c r="M19" i="7"/>
  <c r="E36" i="5"/>
  <c r="I36" i="5"/>
  <c r="G36" i="5"/>
  <c r="I6" i="5"/>
  <c r="I37" i="8"/>
  <c r="J19" i="6"/>
  <c r="I52" i="6" l="1"/>
  <c r="M52" i="6"/>
  <c r="O52" i="6"/>
  <c r="L52" i="6"/>
  <c r="N52" i="6"/>
  <c r="P52" i="6"/>
  <c r="I50" i="6"/>
  <c r="O50" i="6"/>
  <c r="N50" i="6"/>
  <c r="M50" i="6"/>
  <c r="P50" i="6"/>
  <c r="L50" i="6"/>
  <c r="M46" i="6"/>
  <c r="P46" i="6"/>
  <c r="L46" i="6"/>
  <c r="I46" i="6"/>
  <c r="O46" i="6"/>
  <c r="N46" i="6"/>
  <c r="O49" i="6"/>
  <c r="L49" i="6"/>
  <c r="I49" i="6"/>
  <c r="N49" i="6"/>
  <c r="P49" i="6"/>
  <c r="M49" i="6"/>
  <c r="O48" i="6"/>
  <c r="P48" i="6"/>
  <c r="I48" i="6"/>
  <c r="M48" i="6"/>
  <c r="L48" i="6"/>
  <c r="N48" i="6"/>
  <c r="O47" i="6"/>
  <c r="I47" i="6"/>
  <c r="P47" i="6"/>
  <c r="L47" i="6"/>
  <c r="M47" i="6"/>
  <c r="N47" i="6"/>
  <c r="N53" i="6"/>
  <c r="M53" i="6"/>
  <c r="L53" i="6"/>
  <c r="P53" i="6"/>
  <c r="I53" i="6"/>
  <c r="O53" i="6"/>
  <c r="O51" i="6"/>
  <c r="M51" i="6"/>
  <c r="N51" i="6"/>
  <c r="P51" i="6"/>
  <c r="L51" i="6"/>
  <c r="I51" i="6"/>
  <c r="M20" i="6"/>
  <c r="N20" i="6"/>
  <c r="O20" i="6"/>
  <c r="I20" i="6"/>
  <c r="P20" i="6"/>
  <c r="L20" i="6"/>
  <c r="M45" i="6"/>
  <c r="N45" i="6"/>
  <c r="L45" i="6"/>
  <c r="P45" i="6"/>
  <c r="O45" i="6"/>
  <c r="I45" i="6"/>
  <c r="I44" i="6"/>
  <c r="N44" i="6"/>
  <c r="S44" i="6" s="1"/>
  <c r="P44" i="6"/>
  <c r="M44" i="6"/>
  <c r="O44" i="6"/>
  <c r="L44" i="6"/>
  <c r="M43" i="6"/>
  <c r="I43" i="6"/>
  <c r="P43" i="6"/>
  <c r="N43" i="6"/>
  <c r="L43" i="6"/>
  <c r="O43" i="6"/>
  <c r="P42" i="6"/>
  <c r="O42" i="6"/>
  <c r="I42" i="6"/>
  <c r="N42" i="6"/>
  <c r="L42" i="6"/>
  <c r="M42" i="6"/>
  <c r="N41" i="6"/>
  <c r="L41" i="6"/>
  <c r="M41" i="6"/>
  <c r="P41" i="6"/>
  <c r="I41" i="6"/>
  <c r="O41" i="6" s="1"/>
  <c r="T41" i="6" s="1"/>
  <c r="I40" i="6"/>
  <c r="O40" i="6" s="1"/>
  <c r="T40" i="6" s="1"/>
  <c r="N40" i="6"/>
  <c r="L40" i="6"/>
  <c r="Q40" i="6" s="1"/>
  <c r="V40" i="6" s="1"/>
  <c r="I40" i="7" s="1"/>
  <c r="M40" i="6"/>
  <c r="P40" i="6"/>
  <c r="I39" i="6"/>
  <c r="N39" i="6"/>
  <c r="M39" i="6"/>
  <c r="P39" i="6"/>
  <c r="U39" i="6" s="1"/>
  <c r="O39" i="6"/>
  <c r="L39" i="6"/>
  <c r="P38" i="6"/>
  <c r="I38" i="6"/>
  <c r="O38" i="6" s="1"/>
  <c r="T38" i="6" s="1"/>
  <c r="N38" i="6"/>
  <c r="S38" i="6" s="1"/>
  <c r="M38" i="6"/>
  <c r="L38" i="6"/>
  <c r="O37" i="6"/>
  <c r="I37" i="6"/>
  <c r="N37" i="6"/>
  <c r="M37" i="6"/>
  <c r="R37" i="6" s="1"/>
  <c r="P37" i="6"/>
  <c r="L37" i="6"/>
  <c r="I36" i="6"/>
  <c r="O36" i="6" s="1"/>
  <c r="T36" i="6" s="1"/>
  <c r="N36" i="6"/>
  <c r="L36" i="6"/>
  <c r="M36" i="6"/>
  <c r="R36" i="6" s="1"/>
  <c r="P36" i="6"/>
  <c r="P35" i="6"/>
  <c r="N35" i="6"/>
  <c r="I35" i="6"/>
  <c r="O35" i="6"/>
  <c r="M35" i="6"/>
  <c r="L35" i="6"/>
  <c r="I34" i="6"/>
  <c r="N34" i="6"/>
  <c r="O34" i="6"/>
  <c r="P34" i="6"/>
  <c r="U34" i="6" s="1"/>
  <c r="L34" i="6"/>
  <c r="M34" i="6"/>
  <c r="I33" i="6"/>
  <c r="P33" i="6"/>
  <c r="N33" i="6"/>
  <c r="O33" i="6"/>
  <c r="L33" i="6"/>
  <c r="M33" i="6"/>
  <c r="I32" i="6"/>
  <c r="O32" i="6"/>
  <c r="T32" i="6" s="1"/>
  <c r="M32" i="6"/>
  <c r="R32" i="6" s="1"/>
  <c r="P32" i="6"/>
  <c r="L32" i="6"/>
  <c r="Q32" i="6" s="1"/>
  <c r="V32" i="6" s="1"/>
  <c r="I32" i="7" s="1"/>
  <c r="N32" i="6"/>
  <c r="S32" i="6" s="1"/>
  <c r="N31" i="6"/>
  <c r="P31" i="6"/>
  <c r="L31" i="6"/>
  <c r="M31" i="6"/>
  <c r="R31" i="6" s="1"/>
  <c r="O31" i="6"/>
  <c r="I31" i="6"/>
  <c r="I30" i="6"/>
  <c r="N30" i="6"/>
  <c r="M30" i="6"/>
  <c r="L30" i="6"/>
  <c r="O30" i="6"/>
  <c r="P30" i="6"/>
  <c r="I29" i="6"/>
  <c r="M29" i="6"/>
  <c r="L29" i="6"/>
  <c r="P29" i="6"/>
  <c r="U29" i="6" s="1"/>
  <c r="O29" i="6"/>
  <c r="N29" i="6"/>
  <c r="I28" i="6"/>
  <c r="M28" i="6"/>
  <c r="L28" i="6"/>
  <c r="P28" i="6"/>
  <c r="N28" i="6"/>
  <c r="O28" i="6"/>
  <c r="O27" i="6"/>
  <c r="M27" i="6"/>
  <c r="L27" i="6"/>
  <c r="Q27" i="6" s="1"/>
  <c r="V27" i="6" s="1"/>
  <c r="I27" i="7" s="1"/>
  <c r="P27" i="6"/>
  <c r="U27" i="6" s="1"/>
  <c r="N27" i="6"/>
  <c r="I27" i="6"/>
  <c r="P26" i="6"/>
  <c r="N26" i="6"/>
  <c r="L26" i="6"/>
  <c r="I26" i="6"/>
  <c r="O26" i="6"/>
  <c r="M26" i="6"/>
  <c r="N25" i="6"/>
  <c r="M25" i="6"/>
  <c r="I25" i="6"/>
  <c r="L25" i="6"/>
  <c r="O25" i="6"/>
  <c r="P25" i="6"/>
  <c r="U25" i="6" s="1"/>
  <c r="I24" i="6"/>
  <c r="N24" i="6"/>
  <c r="O24" i="6"/>
  <c r="L24" i="6"/>
  <c r="P24" i="6"/>
  <c r="M24" i="6"/>
  <c r="M23" i="6"/>
  <c r="P23" i="6"/>
  <c r="N23" i="6"/>
  <c r="I23" i="6"/>
  <c r="L23" i="6"/>
  <c r="O23" i="6"/>
  <c r="M22" i="6"/>
  <c r="N22" i="6"/>
  <c r="O22" i="6"/>
  <c r="I22" i="6"/>
  <c r="L22" i="6"/>
  <c r="P22" i="6"/>
  <c r="N21" i="6"/>
  <c r="M21" i="6"/>
  <c r="I21" i="6"/>
  <c r="O21" i="6" s="1"/>
  <c r="T21" i="6" s="1"/>
  <c r="P21" i="6"/>
  <c r="L21" i="6"/>
  <c r="P19" i="6"/>
  <c r="U19" i="6" s="1"/>
  <c r="O19" i="6"/>
  <c r="T19" i="6" s="1"/>
  <c r="U23" i="6"/>
  <c r="X23" i="6" s="1"/>
  <c r="K23" i="7" s="1"/>
  <c r="U96" i="6"/>
  <c r="X96" i="6" s="1"/>
  <c r="K96" i="7" s="1"/>
  <c r="U100" i="6"/>
  <c r="X100" i="6" s="1"/>
  <c r="K100" i="7" s="1"/>
  <c r="T112" i="6"/>
  <c r="W112" i="6" s="1"/>
  <c r="J112" i="7" s="1"/>
  <c r="Q134" i="6"/>
  <c r="V134" i="6" s="1"/>
  <c r="I134" i="7" s="1"/>
  <c r="Q142" i="6"/>
  <c r="V142" i="6" s="1"/>
  <c r="I142" i="7" s="1"/>
  <c r="S150" i="6"/>
  <c r="S160" i="6"/>
  <c r="R175" i="6"/>
  <c r="S178" i="6"/>
  <c r="U192" i="6"/>
  <c r="X192" i="6" s="1"/>
  <c r="K192" i="7" s="1"/>
  <c r="S234" i="6"/>
  <c r="U241" i="6"/>
  <c r="X241" i="6" s="1"/>
  <c r="K241" i="7" s="1"/>
  <c r="U245" i="6"/>
  <c r="X245" i="6" s="1"/>
  <c r="K245" i="7" s="1"/>
  <c r="U334" i="6"/>
  <c r="X334" i="6" s="1"/>
  <c r="K334" i="7" s="1"/>
  <c r="S54" i="6"/>
  <c r="U83" i="6"/>
  <c r="X83" i="6" s="1"/>
  <c r="K83" i="7" s="1"/>
  <c r="U112" i="6"/>
  <c r="X112" i="6" s="1"/>
  <c r="K112" i="7" s="1"/>
  <c r="T150" i="6"/>
  <c r="W150" i="6" s="1"/>
  <c r="J150" i="7" s="1"/>
  <c r="T169" i="6"/>
  <c r="W169" i="6" s="1"/>
  <c r="J169" i="7" s="1"/>
  <c r="U195" i="6"/>
  <c r="X195" i="6" s="1"/>
  <c r="K195" i="7" s="1"/>
  <c r="U196" i="6"/>
  <c r="X196" i="6" s="1"/>
  <c r="K196" i="7" s="1"/>
  <c r="R211" i="6"/>
  <c r="U237" i="6"/>
  <c r="X237" i="6" s="1"/>
  <c r="K237" i="7" s="1"/>
  <c r="U49" i="6"/>
  <c r="X49" i="6" s="1"/>
  <c r="K49" i="7" s="1"/>
  <c r="T54" i="6"/>
  <c r="W54" i="6" s="1"/>
  <c r="J54" i="7" s="1"/>
  <c r="T62" i="6"/>
  <c r="W62" i="6" s="1"/>
  <c r="J62" i="7" s="1"/>
  <c r="S65" i="6"/>
  <c r="T108" i="6"/>
  <c r="W108" i="6" s="1"/>
  <c r="J108" i="7" s="1"/>
  <c r="R135" i="6"/>
  <c r="U150" i="6"/>
  <c r="X150" i="6" s="1"/>
  <c r="K150" i="7" s="1"/>
  <c r="U176" i="6"/>
  <c r="X176" i="6" s="1"/>
  <c r="K176" i="7" s="1"/>
  <c r="S190" i="6"/>
  <c r="S223" i="6"/>
  <c r="S226" i="6"/>
  <c r="U330" i="6"/>
  <c r="X330" i="6" s="1"/>
  <c r="K330" i="7" s="1"/>
  <c r="T443" i="6"/>
  <c r="W443" i="6" s="1"/>
  <c r="J443" i="7" s="1"/>
  <c r="Q46" i="6"/>
  <c r="V46" i="6" s="1"/>
  <c r="I46" i="7" s="1"/>
  <c r="U56" i="6"/>
  <c r="X56" i="6" s="1"/>
  <c r="S69" i="6"/>
  <c r="U120" i="6"/>
  <c r="X120" i="6" s="1"/>
  <c r="K120" i="7" s="1"/>
  <c r="T154" i="6"/>
  <c r="W154" i="6" s="1"/>
  <c r="J154" i="7" s="1"/>
  <c r="T173" i="6"/>
  <c r="W173" i="6" s="1"/>
  <c r="J173" i="7" s="1"/>
  <c r="R200" i="6"/>
  <c r="S35" i="6"/>
  <c r="T69" i="6"/>
  <c r="W69" i="6" s="1"/>
  <c r="J69" i="7" s="1"/>
  <c r="U104" i="6"/>
  <c r="X104" i="6" s="1"/>
  <c r="K104" i="7" s="1"/>
  <c r="S23" i="6"/>
  <c r="R90" i="6"/>
  <c r="U116" i="6"/>
  <c r="X116" i="6" s="1"/>
  <c r="K116" i="7" s="1"/>
  <c r="T165" i="6"/>
  <c r="W165" i="6" s="1"/>
  <c r="J165" i="7" s="1"/>
  <c r="Q178" i="6"/>
  <c r="V178" i="6" s="1"/>
  <c r="I178" i="7" s="1"/>
  <c r="T116" i="6"/>
  <c r="W116" i="6" s="1"/>
  <c r="J116" i="7" s="1"/>
  <c r="U338" i="6"/>
  <c r="X338" i="6" s="1"/>
  <c r="T462" i="6"/>
  <c r="W462" i="6" s="1"/>
  <c r="T475" i="6"/>
  <c r="W475" i="6" s="1"/>
  <c r="T479" i="6"/>
  <c r="W479" i="6" s="1"/>
  <c r="R493" i="6"/>
  <c r="T526" i="6"/>
  <c r="W526" i="6" s="1"/>
  <c r="J526" i="7" s="1"/>
  <c r="H175" i="8"/>
  <c r="K175" i="8" s="1"/>
  <c r="H178" i="8"/>
  <c r="K178" i="8" s="1"/>
  <c r="U35" i="6"/>
  <c r="U108" i="6"/>
  <c r="X108" i="6" s="1"/>
  <c r="K108" i="7" s="1"/>
  <c r="R217" i="6"/>
  <c r="S247" i="6"/>
  <c r="S447" i="6"/>
  <c r="T466" i="6"/>
  <c r="W466" i="6" s="1"/>
  <c r="J466" i="7" s="1"/>
  <c r="U475" i="6"/>
  <c r="X475" i="6" s="1"/>
  <c r="K475" i="7" s="1"/>
  <c r="U479" i="6"/>
  <c r="X479" i="6" s="1"/>
  <c r="K479" i="7" s="1"/>
  <c r="U522" i="6"/>
  <c r="X522" i="6" s="1"/>
  <c r="T542" i="6"/>
  <c r="W542" i="6" s="1"/>
  <c r="H111" i="8"/>
  <c r="K111" i="8" s="1"/>
  <c r="S158" i="6"/>
  <c r="S182" i="6"/>
  <c r="T217" i="6"/>
  <c r="W217" i="6" s="1"/>
  <c r="J217" i="7" s="1"/>
  <c r="Q225" i="6"/>
  <c r="V225" i="6" s="1"/>
  <c r="I225" i="7" s="1"/>
  <c r="Q443" i="6"/>
  <c r="V443" i="6" s="1"/>
  <c r="I443" i="7" s="1"/>
  <c r="T447" i="6"/>
  <c r="W447" i="6" s="1"/>
  <c r="S451" i="6"/>
  <c r="T474" i="6"/>
  <c r="W474" i="6" s="1"/>
  <c r="T549" i="6"/>
  <c r="W549" i="6" s="1"/>
  <c r="J549" i="7" s="1"/>
  <c r="S73" i="6"/>
  <c r="U82" i="6"/>
  <c r="X82" i="6" s="1"/>
  <c r="K82" i="7" s="1"/>
  <c r="U154" i="6"/>
  <c r="X154" i="6" s="1"/>
  <c r="K154" i="7" s="1"/>
  <c r="T156" i="6"/>
  <c r="W156" i="6" s="1"/>
  <c r="Q437" i="6"/>
  <c r="V437" i="6" s="1"/>
  <c r="I437" i="7" s="1"/>
  <c r="T446" i="6"/>
  <c r="W446" i="6" s="1"/>
  <c r="T455" i="6"/>
  <c r="W455" i="6" s="1"/>
  <c r="J455" i="7" s="1"/>
  <c r="S459" i="6"/>
  <c r="R52" i="6"/>
  <c r="R157" i="6"/>
  <c r="U235" i="6"/>
  <c r="X235" i="6" s="1"/>
  <c r="K235" i="7" s="1"/>
  <c r="T306" i="6"/>
  <c r="W306" i="6" s="1"/>
  <c r="J306" i="7" s="1"/>
  <c r="U346" i="6"/>
  <c r="X346" i="6" s="1"/>
  <c r="K346" i="7" s="1"/>
  <c r="U437" i="6"/>
  <c r="X437" i="6" s="1"/>
  <c r="K437" i="7" s="1"/>
  <c r="T450" i="6"/>
  <c r="W450" i="6" s="1"/>
  <c r="T459" i="6"/>
  <c r="W459" i="6" s="1"/>
  <c r="J459" i="7" s="1"/>
  <c r="S463" i="6"/>
  <c r="S471" i="6"/>
  <c r="U358" i="6"/>
  <c r="X358" i="6" s="1"/>
  <c r="K358" i="7" s="1"/>
  <c r="Q439" i="6"/>
  <c r="V439" i="6" s="1"/>
  <c r="I439" i="7" s="1"/>
  <c r="Q441" i="6"/>
  <c r="V441" i="6" s="1"/>
  <c r="S161" i="6"/>
  <c r="T451" i="6"/>
  <c r="W451" i="6" s="1"/>
  <c r="J451" i="7" s="1"/>
  <c r="S455" i="6"/>
  <c r="S479" i="6"/>
  <c r="Q544" i="6"/>
  <c r="V544" i="6" s="1"/>
  <c r="I544" i="7" s="1"/>
  <c r="H167" i="8"/>
  <c r="K167" i="8" s="1"/>
  <c r="H379" i="8"/>
  <c r="K379" i="8" s="1"/>
  <c r="H356" i="8"/>
  <c r="K356" i="8" s="1"/>
  <c r="T458" i="6"/>
  <c r="W458" i="6" s="1"/>
  <c r="J458" i="7" s="1"/>
  <c r="T471" i="6"/>
  <c r="W471" i="6" s="1"/>
  <c r="Q500" i="6"/>
  <c r="V500" i="6" s="1"/>
  <c r="I500" i="7" s="1"/>
  <c r="U518" i="6"/>
  <c r="X518" i="6" s="1"/>
  <c r="S523" i="6"/>
  <c r="R536" i="6"/>
  <c r="S544" i="6"/>
  <c r="U342" i="6"/>
  <c r="X342" i="6" s="1"/>
  <c r="K342" i="7" s="1"/>
  <c r="S500" i="6"/>
  <c r="T520" i="6"/>
  <c r="W520" i="6" s="1"/>
  <c r="J520" i="7" s="1"/>
  <c r="S536" i="6"/>
  <c r="U541" i="6"/>
  <c r="X541" i="6" s="1"/>
  <c r="K541" i="7" s="1"/>
  <c r="H158" i="8"/>
  <c r="K158" i="8" s="1"/>
  <c r="T205" i="6"/>
  <c r="W205" i="6" s="1"/>
  <c r="J205" i="7" s="1"/>
  <c r="T454" i="6"/>
  <c r="W454" i="6" s="1"/>
  <c r="J454" i="7" s="1"/>
  <c r="S475" i="6"/>
  <c r="H437" i="8"/>
  <c r="K437" i="8" s="1"/>
  <c r="T67" i="6"/>
  <c r="W67" i="6" s="1"/>
  <c r="J67" i="7" s="1"/>
  <c r="T152" i="6"/>
  <c r="W152" i="6" s="1"/>
  <c r="J152" i="7" s="1"/>
  <c r="S154" i="6"/>
  <c r="U471" i="6"/>
  <c r="X471" i="6" s="1"/>
  <c r="K471" i="7" s="1"/>
  <c r="S467" i="6"/>
  <c r="H233" i="8"/>
  <c r="K233" i="8" s="1"/>
  <c r="R244" i="6"/>
  <c r="U350" i="6"/>
  <c r="X350" i="6" s="1"/>
  <c r="K350" i="7" s="1"/>
  <c r="T467" i="6"/>
  <c r="W467" i="6" s="1"/>
  <c r="H134" i="8"/>
  <c r="K134" i="8" s="1"/>
  <c r="H348" i="8"/>
  <c r="K348" i="8" s="1"/>
  <c r="H351" i="8"/>
  <c r="K351" i="8" s="1"/>
  <c r="H371" i="8"/>
  <c r="K371" i="8" s="1"/>
  <c r="T463" i="6"/>
  <c r="W463" i="6" s="1"/>
  <c r="J463" i="7" s="1"/>
  <c r="H249" i="8"/>
  <c r="K249" i="8" s="1"/>
  <c r="H363" i="8"/>
  <c r="K363" i="8" s="1"/>
  <c r="H368" i="8"/>
  <c r="K368" i="8" s="1"/>
  <c r="H71" i="8"/>
  <c r="K71" i="8" s="1"/>
  <c r="H390" i="8"/>
  <c r="K390" i="8" s="1"/>
  <c r="H159" i="8"/>
  <c r="K159" i="8" s="1"/>
  <c r="H345" i="8"/>
  <c r="K345" i="8" s="1"/>
  <c r="H286" i="8"/>
  <c r="K286" i="8" s="1"/>
  <c r="H435" i="8"/>
  <c r="K435" i="8" s="1"/>
  <c r="H365" i="8"/>
  <c r="K365" i="8" s="1"/>
  <c r="H294" i="8"/>
  <c r="K294" i="8" s="1"/>
  <c r="H128" i="8"/>
  <c r="K128" i="8" s="1"/>
  <c r="H68" i="8"/>
  <c r="K68" i="8" s="1"/>
  <c r="Q475" i="6"/>
  <c r="V475" i="6" s="1"/>
  <c r="I475" i="7" s="1"/>
  <c r="R346" i="6"/>
  <c r="S90" i="6"/>
  <c r="Q245" i="6"/>
  <c r="V245" i="6" s="1"/>
  <c r="H401" i="8"/>
  <c r="K401" i="8" s="1"/>
  <c r="H332" i="8"/>
  <c r="K332" i="8" s="1"/>
  <c r="H265" i="8"/>
  <c r="K265" i="8" s="1"/>
  <c r="H197" i="8"/>
  <c r="K197" i="8" s="1"/>
  <c r="H118" i="8"/>
  <c r="K118" i="8" s="1"/>
  <c r="H50" i="8"/>
  <c r="K50" i="8" s="1"/>
  <c r="S485" i="6"/>
  <c r="T248" i="6"/>
  <c r="W248" i="6" s="1"/>
  <c r="H404" i="8"/>
  <c r="K404" i="8" s="1"/>
  <c r="H327" i="8"/>
  <c r="K327" i="8" s="1"/>
  <c r="H268" i="8"/>
  <c r="K268" i="8" s="1"/>
  <c r="H200" i="8"/>
  <c r="K200" i="8" s="1"/>
  <c r="H148" i="8"/>
  <c r="K148" i="8" s="1"/>
  <c r="T510" i="6"/>
  <c r="W510" i="6" s="1"/>
  <c r="J510" i="7" s="1"/>
  <c r="Q455" i="6"/>
  <c r="V455" i="6" s="1"/>
  <c r="I455" i="7" s="1"/>
  <c r="H391" i="8"/>
  <c r="K391" i="8" s="1"/>
  <c r="H131" i="8"/>
  <c r="K131" i="8" s="1"/>
  <c r="H63" i="8"/>
  <c r="K63" i="8" s="1"/>
  <c r="H382" i="8"/>
  <c r="K382" i="8" s="1"/>
  <c r="H232" i="8"/>
  <c r="K232" i="8" s="1"/>
  <c r="H337" i="8"/>
  <c r="K337" i="8" s="1"/>
  <c r="H278" i="8"/>
  <c r="K278" i="8" s="1"/>
  <c r="H427" i="8"/>
  <c r="K427" i="8" s="1"/>
  <c r="H362" i="8"/>
  <c r="K362" i="8" s="1"/>
  <c r="H283" i="8"/>
  <c r="K283" i="8" s="1"/>
  <c r="H120" i="8"/>
  <c r="K120" i="8" s="1"/>
  <c r="H60" i="8"/>
  <c r="K60" i="8" s="1"/>
  <c r="U464" i="6"/>
  <c r="X464" i="6" s="1"/>
  <c r="K464" i="7" s="1"/>
  <c r="U343" i="6"/>
  <c r="X343" i="6" s="1"/>
  <c r="K343" i="7" s="1"/>
  <c r="S86" i="6"/>
  <c r="U239" i="6"/>
  <c r="X239" i="6" s="1"/>
  <c r="K239" i="7" s="1"/>
  <c r="H393" i="8"/>
  <c r="K393" i="8" s="1"/>
  <c r="H324" i="8"/>
  <c r="K324" i="8" s="1"/>
  <c r="H257" i="8"/>
  <c r="K257" i="8" s="1"/>
  <c r="H189" i="8"/>
  <c r="K189" i="8" s="1"/>
  <c r="H101" i="8"/>
  <c r="K101" i="8" s="1"/>
  <c r="H42" i="8"/>
  <c r="K42" i="8" s="1"/>
  <c r="Q512" i="6"/>
  <c r="V512" i="6" s="1"/>
  <c r="I512" i="7" s="1"/>
  <c r="U482" i="6"/>
  <c r="X482" i="6" s="1"/>
  <c r="K482" i="7" s="1"/>
  <c r="H396" i="8"/>
  <c r="K396" i="8" s="1"/>
  <c r="H319" i="8"/>
  <c r="K319" i="8" s="1"/>
  <c r="H260" i="8"/>
  <c r="K260" i="8" s="1"/>
  <c r="H192" i="8"/>
  <c r="K192" i="8" s="1"/>
  <c r="H140" i="8"/>
  <c r="K140" i="8" s="1"/>
  <c r="U498" i="6"/>
  <c r="X498" i="6" s="1"/>
  <c r="K498" i="7" s="1"/>
  <c r="Q451" i="6"/>
  <c r="V451" i="6" s="1"/>
  <c r="I451" i="7" s="1"/>
  <c r="H369" i="8"/>
  <c r="K369" i="8" s="1"/>
  <c r="H123" i="8"/>
  <c r="K123" i="8" s="1"/>
  <c r="H55" i="8"/>
  <c r="K55" i="8" s="1"/>
  <c r="H156" i="8"/>
  <c r="K156" i="8" s="1"/>
  <c r="H221" i="8"/>
  <c r="K221" i="8" s="1"/>
  <c r="H329" i="8"/>
  <c r="K329" i="8" s="1"/>
  <c r="H270" i="8"/>
  <c r="K270" i="8" s="1"/>
  <c r="H419" i="8"/>
  <c r="K419" i="8" s="1"/>
  <c r="H342" i="8"/>
  <c r="K342" i="8" s="1"/>
  <c r="H275" i="8"/>
  <c r="K275" i="8" s="1"/>
  <c r="H109" i="8"/>
  <c r="K109" i="8" s="1"/>
  <c r="H52" i="8"/>
  <c r="K52" i="8" s="1"/>
  <c r="U459" i="6"/>
  <c r="X459" i="6" s="1"/>
  <c r="K459" i="7" s="1"/>
  <c r="Q341" i="6"/>
  <c r="V341" i="6" s="1"/>
  <c r="I341" i="7" s="1"/>
  <c r="Q85" i="6"/>
  <c r="V85" i="6" s="1"/>
  <c r="I85" i="7" s="1"/>
  <c r="R180" i="6"/>
  <c r="H385" i="8"/>
  <c r="K385" i="8" s="1"/>
  <c r="H316" i="8"/>
  <c r="K316" i="8" s="1"/>
  <c r="H246" i="8"/>
  <c r="K246" i="8" s="1"/>
  <c r="H181" i="8"/>
  <c r="K181" i="8" s="1"/>
  <c r="H93" i="8"/>
  <c r="K93" i="8" s="1"/>
  <c r="U550" i="6"/>
  <c r="X550" i="6" s="1"/>
  <c r="K550" i="7" s="1"/>
  <c r="U510" i="6"/>
  <c r="X510" i="6" s="1"/>
  <c r="K510" i="7" s="1"/>
  <c r="R479" i="6"/>
  <c r="T42" i="6"/>
  <c r="W42" i="6" s="1"/>
  <c r="J42" i="7" s="1"/>
  <c r="H388" i="8"/>
  <c r="K388" i="8" s="1"/>
  <c r="H311" i="8"/>
  <c r="K311" i="8" s="1"/>
  <c r="H252" i="8"/>
  <c r="K252" i="8" s="1"/>
  <c r="H184" i="8"/>
  <c r="K184" i="8" s="1"/>
  <c r="H129" i="8"/>
  <c r="K129" i="8" s="1"/>
  <c r="U490" i="6"/>
  <c r="X490" i="6" s="1"/>
  <c r="K490" i="7" s="1"/>
  <c r="U417" i="6"/>
  <c r="X417" i="6" s="1"/>
  <c r="K417" i="7" s="1"/>
  <c r="H349" i="8"/>
  <c r="K349" i="8" s="1"/>
  <c r="H211" i="8"/>
  <c r="K211" i="8" s="1"/>
  <c r="H434" i="8"/>
  <c r="K434" i="8" s="1"/>
  <c r="H364" i="8"/>
  <c r="K364" i="8" s="1"/>
  <c r="H301" i="8"/>
  <c r="K301" i="8" s="1"/>
  <c r="H239" i="8"/>
  <c r="K239" i="8" s="1"/>
  <c r="H182" i="8"/>
  <c r="K182" i="8" s="1"/>
  <c r="Q514" i="6"/>
  <c r="V514" i="6" s="1"/>
  <c r="I514" i="7" s="1"/>
  <c r="U441" i="6"/>
  <c r="X441" i="6" s="1"/>
  <c r="K441" i="7" s="1"/>
  <c r="Q233" i="6"/>
  <c r="V233" i="6" s="1"/>
  <c r="H288" i="8"/>
  <c r="K288" i="8" s="1"/>
  <c r="H70" i="8"/>
  <c r="K70" i="8" s="1"/>
  <c r="T544" i="6"/>
  <c r="W544" i="6" s="1"/>
  <c r="J544" i="7" s="1"/>
  <c r="R513" i="6"/>
  <c r="T243" i="6"/>
  <c r="W243" i="6" s="1"/>
  <c r="J243" i="7" s="1"/>
  <c r="H383" i="8"/>
  <c r="K383" i="8" s="1"/>
  <c r="H263" i="8"/>
  <c r="K263" i="8" s="1"/>
  <c r="U530" i="6"/>
  <c r="X530" i="6" s="1"/>
  <c r="R335" i="6"/>
  <c r="H344" i="8"/>
  <c r="K344" i="8" s="1"/>
  <c r="H432" i="8"/>
  <c r="K432" i="8" s="1"/>
  <c r="H370" i="8"/>
  <c r="K370" i="8" s="1"/>
  <c r="H315" i="8"/>
  <c r="K315" i="8" s="1"/>
  <c r="H245" i="8"/>
  <c r="K245" i="8" s="1"/>
  <c r="H188" i="8"/>
  <c r="K188" i="8" s="1"/>
  <c r="H117" i="8"/>
  <c r="K117" i="8" s="1"/>
  <c r="H57" i="8"/>
  <c r="K57" i="8" s="1"/>
  <c r="U538" i="6"/>
  <c r="X538" i="6" s="1"/>
  <c r="K538" i="7" s="1"/>
  <c r="U219" i="6"/>
  <c r="X219" i="6" s="1"/>
  <c r="K219" i="7" s="1"/>
  <c r="U335" i="6"/>
  <c r="X335" i="6" s="1"/>
  <c r="K335" i="7" s="1"/>
  <c r="Q280" i="6"/>
  <c r="V280" i="6" s="1"/>
  <c r="I280" i="7" s="1"/>
  <c r="R237" i="6"/>
  <c r="T100" i="6"/>
  <c r="W100" i="6" s="1"/>
  <c r="Q419" i="6"/>
  <c r="V419" i="6" s="1"/>
  <c r="I419" i="7" s="1"/>
  <c r="R358" i="6"/>
  <c r="Q206" i="6"/>
  <c r="V206" i="6" s="1"/>
  <c r="I206" i="7" s="1"/>
  <c r="U46" i="6"/>
  <c r="X46" i="6" s="1"/>
  <c r="K46" i="7" s="1"/>
  <c r="S441" i="6"/>
  <c r="R199" i="6"/>
  <c r="H253" i="8"/>
  <c r="K253" i="8" s="1"/>
  <c r="H185" i="8"/>
  <c r="K185" i="8" s="1"/>
  <c r="H116" i="8"/>
  <c r="K116" i="8" s="1"/>
  <c r="H69" i="8"/>
  <c r="K69" i="8" s="1"/>
  <c r="T540" i="6"/>
  <c r="W540" i="6" s="1"/>
  <c r="J540" i="7" s="1"/>
  <c r="Q502" i="6"/>
  <c r="V502" i="6" s="1"/>
  <c r="I502" i="7" s="1"/>
  <c r="R313" i="6"/>
  <c r="R220" i="6"/>
  <c r="H138" i="8"/>
  <c r="K138" i="8" s="1"/>
  <c r="H56" i="8"/>
  <c r="K56" i="8" s="1"/>
  <c r="T534" i="6"/>
  <c r="W534" i="6" s="1"/>
  <c r="T486" i="6"/>
  <c r="W486" i="6" s="1"/>
  <c r="J486" i="7" s="1"/>
  <c r="S411" i="6"/>
  <c r="Q361" i="6"/>
  <c r="V361" i="6" s="1"/>
  <c r="I361" i="7" s="1"/>
  <c r="T299" i="6"/>
  <c r="W299" i="6" s="1"/>
  <c r="T132" i="6"/>
  <c r="W132" i="6" s="1"/>
  <c r="J132" i="7" s="1"/>
  <c r="R71" i="6"/>
  <c r="H115" i="8"/>
  <c r="K115" i="8" s="1"/>
  <c r="H47" i="8"/>
  <c r="K47" i="8" s="1"/>
  <c r="H153" i="8"/>
  <c r="K153" i="8" s="1"/>
  <c r="H210" i="8"/>
  <c r="K210" i="8" s="1"/>
  <c r="H321" i="8"/>
  <c r="K321" i="8" s="1"/>
  <c r="H262" i="8"/>
  <c r="K262" i="8" s="1"/>
  <c r="H411" i="8"/>
  <c r="K411" i="8" s="1"/>
  <c r="H334" i="8"/>
  <c r="K334" i="8" s="1"/>
  <c r="H267" i="8"/>
  <c r="K267" i="8" s="1"/>
  <c r="H106" i="8"/>
  <c r="K106" i="8" s="1"/>
  <c r="H44" i="8"/>
  <c r="K44" i="8" s="1"/>
  <c r="R447" i="6"/>
  <c r="R154" i="6"/>
  <c r="H39" i="8"/>
  <c r="K39" i="8" s="1"/>
  <c r="T104" i="6"/>
  <c r="W104" i="6" s="1"/>
  <c r="J104" i="7" s="1"/>
  <c r="H374" i="8"/>
  <c r="K374" i="8" s="1"/>
  <c r="H308" i="8"/>
  <c r="K308" i="8" s="1"/>
  <c r="H238" i="8"/>
  <c r="K238" i="8" s="1"/>
  <c r="H173" i="8"/>
  <c r="K173" i="8" s="1"/>
  <c r="H85" i="8"/>
  <c r="K85" i="8" s="1"/>
  <c r="R522" i="6"/>
  <c r="U506" i="6"/>
  <c r="X506" i="6" s="1"/>
  <c r="K506" i="7" s="1"/>
  <c r="R470" i="6"/>
  <c r="H439" i="8"/>
  <c r="K439" i="8" s="1"/>
  <c r="H380" i="8"/>
  <c r="K380" i="8" s="1"/>
  <c r="H303" i="8"/>
  <c r="K303" i="8" s="1"/>
  <c r="H241" i="8"/>
  <c r="K241" i="8" s="1"/>
  <c r="H176" i="8"/>
  <c r="K176" i="8" s="1"/>
  <c r="H121" i="8"/>
  <c r="K121" i="8" s="1"/>
  <c r="T482" i="6"/>
  <c r="W482" i="6" s="1"/>
  <c r="J482" i="7" s="1"/>
  <c r="S403" i="6"/>
  <c r="H338" i="8"/>
  <c r="K338" i="8" s="1"/>
  <c r="H195" i="8"/>
  <c r="K195" i="8" s="1"/>
  <c r="H426" i="8"/>
  <c r="K426" i="8" s="1"/>
  <c r="H361" i="8"/>
  <c r="K361" i="8" s="1"/>
  <c r="H293" i="8"/>
  <c r="K293" i="8" s="1"/>
  <c r="H228" i="8"/>
  <c r="K228" i="8" s="1"/>
  <c r="H174" i="8"/>
  <c r="K174" i="8" s="1"/>
  <c r="S513" i="6"/>
  <c r="T346" i="6"/>
  <c r="W346" i="6" s="1"/>
  <c r="J346" i="7" s="1"/>
  <c r="S216" i="6"/>
  <c r="H269" i="8"/>
  <c r="K269" i="8" s="1"/>
  <c r="H62" i="8"/>
  <c r="K62" i="8" s="1"/>
  <c r="T541" i="6"/>
  <c r="W541" i="6" s="1"/>
  <c r="J541" i="7" s="1"/>
  <c r="R502" i="6"/>
  <c r="S241" i="6"/>
  <c r="H372" i="8"/>
  <c r="K372" i="8" s="1"/>
  <c r="H236" i="8"/>
  <c r="K236" i="8" s="1"/>
  <c r="R521" i="6"/>
  <c r="H440" i="8"/>
  <c r="K440" i="8" s="1"/>
  <c r="H336" i="8"/>
  <c r="K336" i="8" s="1"/>
  <c r="H424" i="8"/>
  <c r="K424" i="8" s="1"/>
  <c r="H359" i="8"/>
  <c r="K359" i="8" s="1"/>
  <c r="H307" i="8"/>
  <c r="K307" i="8" s="1"/>
  <c r="H237" i="8"/>
  <c r="K237" i="8" s="1"/>
  <c r="H180" i="8"/>
  <c r="K180" i="8" s="1"/>
  <c r="H114" i="8"/>
  <c r="K114" i="8" s="1"/>
  <c r="H49" i="8"/>
  <c r="K49" i="8" s="1"/>
  <c r="U536" i="6"/>
  <c r="X536" i="6" s="1"/>
  <c r="K536" i="7" s="1"/>
  <c r="S165" i="6"/>
  <c r="U332" i="6"/>
  <c r="X332" i="6" s="1"/>
  <c r="K332" i="7" s="1"/>
  <c r="R279" i="6"/>
  <c r="U230" i="6"/>
  <c r="X230" i="6" s="1"/>
  <c r="K230" i="7" s="1"/>
  <c r="U95" i="6"/>
  <c r="X95" i="6" s="1"/>
  <c r="K95" i="7" s="1"/>
  <c r="U418" i="6"/>
  <c r="X418" i="6" s="1"/>
  <c r="K418" i="7" s="1"/>
  <c r="U355" i="6"/>
  <c r="X355" i="6" s="1"/>
  <c r="K355" i="7" s="1"/>
  <c r="R177" i="6"/>
  <c r="S439" i="6"/>
  <c r="Q163" i="6"/>
  <c r="V163" i="6" s="1"/>
  <c r="I163" i="7" s="1"/>
  <c r="H242" i="8"/>
  <c r="K242" i="8" s="1"/>
  <c r="H171" i="8"/>
  <c r="K171" i="8" s="1"/>
  <c r="H113" i="8"/>
  <c r="K113" i="8" s="1"/>
  <c r="H61" i="8"/>
  <c r="K61" i="8" s="1"/>
  <c r="S539" i="6"/>
  <c r="U500" i="6"/>
  <c r="X500" i="6" s="1"/>
  <c r="K500" i="7" s="1"/>
  <c r="Q467" i="6"/>
  <c r="V467" i="6" s="1"/>
  <c r="I467" i="7" s="1"/>
  <c r="T303" i="6"/>
  <c r="W303" i="6" s="1"/>
  <c r="J303" i="7" s="1"/>
  <c r="Q216" i="6"/>
  <c r="V216" i="6" s="1"/>
  <c r="I216" i="7" s="1"/>
  <c r="H127" i="8"/>
  <c r="K127" i="8" s="1"/>
  <c r="H48" i="8"/>
  <c r="K48" i="8" s="1"/>
  <c r="T531" i="6"/>
  <c r="W531" i="6" s="1"/>
  <c r="J531" i="7" s="1"/>
  <c r="R478" i="6"/>
  <c r="R390" i="6"/>
  <c r="R350" i="6"/>
  <c r="H112" i="8"/>
  <c r="K112" i="8" s="1"/>
  <c r="H430" i="8"/>
  <c r="K430" i="8" s="1"/>
  <c r="H150" i="8"/>
  <c r="K150" i="8" s="1"/>
  <c r="H202" i="8"/>
  <c r="K202" i="8" s="1"/>
  <c r="H313" i="8"/>
  <c r="K313" i="8" s="1"/>
  <c r="H254" i="8"/>
  <c r="K254" i="8" s="1"/>
  <c r="H98" i="8"/>
  <c r="K98" i="8" s="1"/>
  <c r="H414" i="8"/>
  <c r="K414" i="8" s="1"/>
  <c r="H142" i="8"/>
  <c r="K142" i="8" s="1"/>
  <c r="H194" i="8"/>
  <c r="K194" i="8" s="1"/>
  <c r="H305" i="8"/>
  <c r="K305" i="8" s="1"/>
  <c r="H243" i="8"/>
  <c r="K243" i="8" s="1"/>
  <c r="H395" i="8"/>
  <c r="K395" i="8" s="1"/>
  <c r="H318" i="8"/>
  <c r="K318" i="8" s="1"/>
  <c r="H164" i="8"/>
  <c r="K164" i="8" s="1"/>
  <c r="H95" i="8"/>
  <c r="K95" i="8" s="1"/>
  <c r="S419" i="6"/>
  <c r="U151" i="6"/>
  <c r="X151" i="6" s="1"/>
  <c r="K151" i="7" s="1"/>
  <c r="S493" i="6"/>
  <c r="H425" i="8"/>
  <c r="K425" i="8" s="1"/>
  <c r="H357" i="8"/>
  <c r="K357" i="8" s="1"/>
  <c r="H292" i="8"/>
  <c r="K292" i="8" s="1"/>
  <c r="H224" i="8"/>
  <c r="K224" i="8" s="1"/>
  <c r="H145" i="8"/>
  <c r="K145" i="8" s="1"/>
  <c r="H79" i="8"/>
  <c r="K79" i="8" s="1"/>
  <c r="H398" i="8"/>
  <c r="K398" i="8" s="1"/>
  <c r="H38" i="8"/>
  <c r="K38" i="8" s="1"/>
  <c r="H170" i="8"/>
  <c r="K170" i="8" s="1"/>
  <c r="H289" i="8"/>
  <c r="K289" i="8" s="1"/>
  <c r="H438" i="8"/>
  <c r="K438" i="8" s="1"/>
  <c r="H90" i="8"/>
  <c r="K90" i="8" s="1"/>
  <c r="H376" i="8"/>
  <c r="K376" i="8" s="1"/>
  <c r="H87" i="8"/>
  <c r="K87" i="8" s="1"/>
  <c r="S152" i="6"/>
  <c r="H409" i="8"/>
  <c r="K409" i="8" s="1"/>
  <c r="H213" i="8"/>
  <c r="K213" i="8" s="1"/>
  <c r="H58" i="8"/>
  <c r="K58" i="8" s="1"/>
  <c r="U488" i="6"/>
  <c r="X488" i="6" s="1"/>
  <c r="K488" i="7" s="1"/>
  <c r="H412" i="8"/>
  <c r="K412" i="8" s="1"/>
  <c r="H276" i="8"/>
  <c r="K276" i="8" s="1"/>
  <c r="H151" i="8"/>
  <c r="K151" i="8" s="1"/>
  <c r="R469" i="6"/>
  <c r="H271" i="8"/>
  <c r="K271" i="8" s="1"/>
  <c r="T211" i="6"/>
  <c r="W211" i="6" s="1"/>
  <c r="J211" i="7" s="1"/>
  <c r="H341" i="8"/>
  <c r="K341" i="8" s="1"/>
  <c r="H258" i="8"/>
  <c r="K258" i="8" s="1"/>
  <c r="H190" i="8"/>
  <c r="K190" i="8" s="1"/>
  <c r="Q510" i="6"/>
  <c r="V510" i="6" s="1"/>
  <c r="I510" i="7" s="1"/>
  <c r="R275" i="6"/>
  <c r="H312" i="8"/>
  <c r="K312" i="8" s="1"/>
  <c r="H46" i="8"/>
  <c r="K46" i="8" s="1"/>
  <c r="S527" i="6"/>
  <c r="U244" i="6"/>
  <c r="X244" i="6" s="1"/>
  <c r="K244" i="7" s="1"/>
  <c r="H346" i="8"/>
  <c r="K346" i="8" s="1"/>
  <c r="S542" i="6"/>
  <c r="T439" i="6"/>
  <c r="W439" i="6" s="1"/>
  <c r="H304" i="8"/>
  <c r="K304" i="8" s="1"/>
  <c r="H392" i="8"/>
  <c r="K392" i="8" s="1"/>
  <c r="H323" i="8"/>
  <c r="K323" i="8" s="1"/>
  <c r="H223" i="8"/>
  <c r="K223" i="8" s="1"/>
  <c r="H136" i="8"/>
  <c r="K136" i="8" s="1"/>
  <c r="H65" i="8"/>
  <c r="K65" i="8" s="1"/>
  <c r="U531" i="6"/>
  <c r="X531" i="6" s="1"/>
  <c r="K531" i="7" s="1"/>
  <c r="U427" i="6"/>
  <c r="X427" i="6" s="1"/>
  <c r="K427" i="7" s="1"/>
  <c r="T283" i="6"/>
  <c r="W283" i="6" s="1"/>
  <c r="J283" i="7" s="1"/>
  <c r="T171" i="6"/>
  <c r="W171" i="6" s="1"/>
  <c r="J171" i="7" s="1"/>
  <c r="T438" i="6"/>
  <c r="W438" i="6" s="1"/>
  <c r="J438" i="7" s="1"/>
  <c r="S363" i="6"/>
  <c r="S173" i="6"/>
  <c r="Q466" i="6"/>
  <c r="V466" i="6" s="1"/>
  <c r="I466" i="7" s="1"/>
  <c r="U200" i="6"/>
  <c r="X200" i="6" s="1"/>
  <c r="K200" i="7" s="1"/>
  <c r="H231" i="8"/>
  <c r="K231" i="8" s="1"/>
  <c r="H135" i="8"/>
  <c r="K135" i="8" s="1"/>
  <c r="H77" i="8"/>
  <c r="K77" i="8" s="1"/>
  <c r="R534" i="6"/>
  <c r="S481" i="6"/>
  <c r="R322" i="6"/>
  <c r="R182" i="6"/>
  <c r="H80" i="8"/>
  <c r="K80" i="8" s="1"/>
  <c r="Q536" i="6"/>
  <c r="V536" i="6" s="1"/>
  <c r="I536" i="7" s="1"/>
  <c r="U468" i="6"/>
  <c r="X468" i="6" s="1"/>
  <c r="K468" i="7" s="1"/>
  <c r="R374" i="6"/>
  <c r="S303" i="6"/>
  <c r="U129" i="6"/>
  <c r="X129" i="6" s="1"/>
  <c r="K129" i="7" s="1"/>
  <c r="R43" i="6"/>
  <c r="H215" i="8"/>
  <c r="K215" i="8" s="1"/>
  <c r="H152" i="8"/>
  <c r="K152" i="8" s="1"/>
  <c r="H83" i="8"/>
  <c r="K83" i="8" s="1"/>
  <c r="R477" i="6"/>
  <c r="R422" i="6"/>
  <c r="T330" i="6"/>
  <c r="W330" i="6" s="1"/>
  <c r="J330" i="7" s="1"/>
  <c r="S286" i="6"/>
  <c r="U226" i="6"/>
  <c r="X226" i="6" s="1"/>
  <c r="K226" i="7" s="1"/>
  <c r="Q111" i="6"/>
  <c r="V111" i="6" s="1"/>
  <c r="I111" i="7" s="1"/>
  <c r="Q169" i="6"/>
  <c r="V169" i="6" s="1"/>
  <c r="I169" i="7" s="1"/>
  <c r="S134" i="6"/>
  <c r="T70" i="6"/>
  <c r="W70" i="6" s="1"/>
  <c r="J70" i="7" s="1"/>
  <c r="T25" i="6"/>
  <c r="H406" i="8"/>
  <c r="K406" i="8" s="1"/>
  <c r="H326" i="8"/>
  <c r="K326" i="8" s="1"/>
  <c r="H76" i="8"/>
  <c r="K76" i="8" s="1"/>
  <c r="R150" i="6"/>
  <c r="H360" i="8"/>
  <c r="K360" i="8" s="1"/>
  <c r="H205" i="8"/>
  <c r="K205" i="8" s="1"/>
  <c r="S520" i="6"/>
  <c r="Q462" i="6"/>
  <c r="V462" i="6" s="1"/>
  <c r="I462" i="7" s="1"/>
  <c r="H377" i="8"/>
  <c r="K377" i="8" s="1"/>
  <c r="H230" i="8"/>
  <c r="K230" i="8" s="1"/>
  <c r="Q522" i="6"/>
  <c r="V522" i="6" s="1"/>
  <c r="I522" i="7" s="1"/>
  <c r="S187" i="6"/>
  <c r="H255" i="8"/>
  <c r="K255" i="8" s="1"/>
  <c r="H418" i="8"/>
  <c r="K418" i="8" s="1"/>
  <c r="H333" i="8"/>
  <c r="K333" i="8" s="1"/>
  <c r="H250" i="8"/>
  <c r="K250" i="8" s="1"/>
  <c r="H163" i="8"/>
  <c r="K163" i="8" s="1"/>
  <c r="R498" i="6"/>
  <c r="T273" i="6"/>
  <c r="W273" i="6" s="1"/>
  <c r="J273" i="7" s="1"/>
  <c r="H177" i="8"/>
  <c r="K177" i="8" s="1"/>
  <c r="R552" i="6"/>
  <c r="Q526" i="6"/>
  <c r="V526" i="6" s="1"/>
  <c r="I526" i="7" s="1"/>
  <c r="Q237" i="6"/>
  <c r="V237" i="6" s="1"/>
  <c r="I237" i="7" s="1"/>
  <c r="H330" i="8"/>
  <c r="K330" i="8" s="1"/>
  <c r="T537" i="6"/>
  <c r="W537" i="6" s="1"/>
  <c r="J537" i="7" s="1"/>
  <c r="H429" i="8"/>
  <c r="K429" i="8" s="1"/>
  <c r="H296" i="8"/>
  <c r="K296" i="8" s="1"/>
  <c r="H384" i="8"/>
  <c r="K384" i="8" s="1"/>
  <c r="H299" i="8"/>
  <c r="K299" i="8" s="1"/>
  <c r="H212" i="8"/>
  <c r="K212" i="8" s="1"/>
  <c r="H133" i="8"/>
  <c r="K133" i="8" s="1"/>
  <c r="H41" i="8"/>
  <c r="K41" i="8" s="1"/>
  <c r="U460" i="6"/>
  <c r="X460" i="6" s="1"/>
  <c r="K460" i="7" s="1"/>
  <c r="U401" i="6"/>
  <c r="X401" i="6" s="1"/>
  <c r="K401" i="7" s="1"/>
  <c r="S272" i="6"/>
  <c r="S168" i="6"/>
  <c r="U432" i="6"/>
  <c r="X432" i="6" s="1"/>
  <c r="K432" i="7" s="1"/>
  <c r="U339" i="6"/>
  <c r="X339" i="6" s="1"/>
  <c r="K339" i="7" s="1"/>
  <c r="Q171" i="6"/>
  <c r="V171" i="6" s="1"/>
  <c r="I171" i="7" s="1"/>
  <c r="U463" i="6"/>
  <c r="X463" i="6" s="1"/>
  <c r="K463" i="7" s="1"/>
  <c r="Q155" i="6"/>
  <c r="V155" i="6" s="1"/>
  <c r="I155" i="7" s="1"/>
  <c r="H220" i="8"/>
  <c r="K220" i="8" s="1"/>
  <c r="H132" i="8"/>
  <c r="K132" i="8" s="1"/>
  <c r="H53" i="8"/>
  <c r="K53" i="8" s="1"/>
  <c r="R532" i="6"/>
  <c r="T478" i="6"/>
  <c r="W478" i="6" s="1"/>
  <c r="J478" i="7" s="1"/>
  <c r="T287" i="6"/>
  <c r="W287" i="6" s="1"/>
  <c r="J287" i="7" s="1"/>
  <c r="T177" i="6"/>
  <c r="W177" i="6" s="1"/>
  <c r="J177" i="7" s="1"/>
  <c r="H72" i="8"/>
  <c r="K72" i="8" s="1"/>
  <c r="Q529" i="6"/>
  <c r="V529" i="6" s="1"/>
  <c r="I529" i="7" s="1"/>
  <c r="Q463" i="6"/>
  <c r="V463" i="6" s="1"/>
  <c r="I463" i="7" s="1"/>
  <c r="R370" i="6"/>
  <c r="U275" i="6"/>
  <c r="X275" i="6" s="1"/>
  <c r="K275" i="7" s="1"/>
  <c r="S96" i="6"/>
  <c r="S41" i="6"/>
  <c r="H207" i="8"/>
  <c r="K207" i="8" s="1"/>
  <c r="H149" i="8"/>
  <c r="K149" i="8" s="1"/>
  <c r="H75" i="8"/>
  <c r="K75" i="8" s="1"/>
  <c r="T547" i="6"/>
  <c r="W547" i="6" s="1"/>
  <c r="R474" i="6"/>
  <c r="Q411" i="6"/>
  <c r="V411" i="6" s="1"/>
  <c r="I411" i="7" s="1"/>
  <c r="U381" i="6"/>
  <c r="X381" i="6" s="1"/>
  <c r="U365" i="6"/>
  <c r="X365" i="6" s="1"/>
  <c r="K365" i="7" s="1"/>
  <c r="S321" i="6"/>
  <c r="U283" i="6"/>
  <c r="X283" i="6" s="1"/>
  <c r="K283" i="7" s="1"/>
  <c r="U214" i="6"/>
  <c r="X214" i="6" s="1"/>
  <c r="K214" i="7" s="1"/>
  <c r="Q89" i="6"/>
  <c r="V89" i="6" s="1"/>
  <c r="I89" i="7" s="1"/>
  <c r="T168" i="6"/>
  <c r="W168" i="6" s="1"/>
  <c r="J168" i="7" s="1"/>
  <c r="Q119" i="6"/>
  <c r="V119" i="6" s="1"/>
  <c r="I119" i="7" s="1"/>
  <c r="T68" i="6"/>
  <c r="W68" i="6" s="1"/>
  <c r="J68" i="7" s="1"/>
  <c r="T133" i="6"/>
  <c r="W133" i="6" s="1"/>
  <c r="J133" i="7" s="1"/>
  <c r="U97" i="6"/>
  <c r="X97" i="6" s="1"/>
  <c r="K97" i="7" s="1"/>
  <c r="R205" i="6"/>
  <c r="U161" i="6"/>
  <c r="X161" i="6" s="1"/>
  <c r="K161" i="7" s="1"/>
  <c r="Q112" i="6"/>
  <c r="V112" i="6" s="1"/>
  <c r="I112" i="7" s="1"/>
  <c r="S89" i="6"/>
  <c r="U443" i="6"/>
  <c r="X443" i="6" s="1"/>
  <c r="K443" i="7" s="1"/>
  <c r="U387" i="6"/>
  <c r="X387" i="6" s="1"/>
  <c r="K387" i="7" s="1"/>
  <c r="U336" i="6"/>
  <c r="X336" i="6" s="1"/>
  <c r="K336" i="7" s="1"/>
  <c r="U289" i="6"/>
  <c r="X289" i="6" s="1"/>
  <c r="K289" i="7" s="1"/>
  <c r="Q214" i="6"/>
  <c r="V214" i="6" s="1"/>
  <c r="I214" i="7" s="1"/>
  <c r="T128" i="6"/>
  <c r="W128" i="6" s="1"/>
  <c r="T88" i="6"/>
  <c r="W88" i="6" s="1"/>
  <c r="H422" i="8"/>
  <c r="K422" i="8" s="1"/>
  <c r="H310" i="8"/>
  <c r="K310" i="8" s="1"/>
  <c r="Q551" i="6"/>
  <c r="V551" i="6" s="1"/>
  <c r="I551" i="7" s="1"/>
  <c r="R147" i="6"/>
  <c r="H354" i="8"/>
  <c r="K354" i="8" s="1"/>
  <c r="H162" i="8"/>
  <c r="K162" i="8" s="1"/>
  <c r="Q518" i="6"/>
  <c r="V518" i="6" s="1"/>
  <c r="I518" i="7" s="1"/>
  <c r="R451" i="6"/>
  <c r="H366" i="8"/>
  <c r="K366" i="8" s="1"/>
  <c r="H219" i="8"/>
  <c r="K219" i="8" s="1"/>
  <c r="R517" i="6"/>
  <c r="R151" i="6"/>
  <c r="H244" i="8"/>
  <c r="K244" i="8" s="1"/>
  <c r="H410" i="8"/>
  <c r="K410" i="8" s="1"/>
  <c r="H325" i="8"/>
  <c r="K325" i="8" s="1"/>
  <c r="H247" i="8"/>
  <c r="K247" i="8" s="1"/>
  <c r="H146" i="8"/>
  <c r="K146" i="8" s="1"/>
  <c r="R497" i="6"/>
  <c r="T270" i="6"/>
  <c r="W270" i="6" s="1"/>
  <c r="J270" i="7" s="1"/>
  <c r="H108" i="8"/>
  <c r="K108" i="8" s="1"/>
  <c r="Q550" i="6"/>
  <c r="V550" i="6" s="1"/>
  <c r="I550" i="7" s="1"/>
  <c r="S525" i="6"/>
  <c r="Q175" i="6"/>
  <c r="V175" i="6" s="1"/>
  <c r="I175" i="7" s="1"/>
  <c r="H306" i="8"/>
  <c r="K306" i="8" s="1"/>
  <c r="S535" i="6"/>
  <c r="H413" i="8"/>
  <c r="K413" i="8" s="1"/>
  <c r="H285" i="8"/>
  <c r="K285" i="8" s="1"/>
  <c r="H373" i="8"/>
  <c r="K373" i="8" s="1"/>
  <c r="H291" i="8"/>
  <c r="K291" i="8" s="1"/>
  <c r="H204" i="8"/>
  <c r="K204" i="8" s="1"/>
  <c r="H125" i="8"/>
  <c r="K125" i="8" s="1"/>
  <c r="S551" i="6"/>
  <c r="S322" i="6"/>
  <c r="U395" i="6"/>
  <c r="X395" i="6" s="1"/>
  <c r="K395" i="7" s="1"/>
  <c r="Q271" i="6"/>
  <c r="V271" i="6" s="1"/>
  <c r="I271" i="7" s="1"/>
  <c r="S167" i="6"/>
  <c r="Q429" i="6"/>
  <c r="V429" i="6" s="1"/>
  <c r="I429" i="7" s="1"/>
  <c r="Q337" i="6"/>
  <c r="V337" i="6" s="1"/>
  <c r="I337" i="7" s="1"/>
  <c r="R155" i="6"/>
  <c r="U452" i="6"/>
  <c r="X452" i="6" s="1"/>
  <c r="K452" i="7" s="1"/>
  <c r="Q100" i="6"/>
  <c r="V100" i="6" s="1"/>
  <c r="I100" i="7" s="1"/>
  <c r="H209" i="8"/>
  <c r="K209" i="8" s="1"/>
  <c r="H124" i="8"/>
  <c r="K124" i="8" s="1"/>
  <c r="H45" i="8"/>
  <c r="K45" i="8" s="1"/>
  <c r="T515" i="6"/>
  <c r="W515" i="6" s="1"/>
  <c r="J515" i="7" s="1"/>
  <c r="R471" i="6"/>
  <c r="R283" i="6"/>
  <c r="Q165" i="6"/>
  <c r="V165" i="6" s="1"/>
  <c r="I165" i="7" s="1"/>
  <c r="H64" i="8"/>
  <c r="K64" i="8" s="1"/>
  <c r="S521" i="6"/>
  <c r="R459" i="6"/>
  <c r="R366" i="6"/>
  <c r="R269" i="6"/>
  <c r="U31" i="6"/>
  <c r="H199" i="8"/>
  <c r="K199" i="8" s="1"/>
  <c r="H141" i="8"/>
  <c r="K141" i="8" s="1"/>
  <c r="H67" i="8"/>
  <c r="K67" i="8" s="1"/>
  <c r="U542" i="6"/>
  <c r="X542" i="6" s="1"/>
  <c r="T470" i="6"/>
  <c r="W470" i="6" s="1"/>
  <c r="J470" i="7" s="1"/>
  <c r="S408" i="6"/>
  <c r="Q318" i="6"/>
  <c r="V318" i="6" s="1"/>
  <c r="I318" i="7" s="1"/>
  <c r="Q278" i="6"/>
  <c r="V278" i="6" s="1"/>
  <c r="I278" i="7" s="1"/>
  <c r="U193" i="6"/>
  <c r="X193" i="6" s="1"/>
  <c r="K193" i="7" s="1"/>
  <c r="T46" i="6"/>
  <c r="W46" i="6" s="1"/>
  <c r="J46" i="7" s="1"/>
  <c r="U166" i="6"/>
  <c r="X166" i="6" s="1"/>
  <c r="K166" i="7" s="1"/>
  <c r="S108" i="6"/>
  <c r="R67" i="6"/>
  <c r="R120" i="6"/>
  <c r="R96" i="6"/>
  <c r="R192" i="6"/>
  <c r="U159" i="6"/>
  <c r="X159" i="6" s="1"/>
  <c r="K159" i="7" s="1"/>
  <c r="R111" i="6"/>
  <c r="S82" i="6"/>
  <c r="T440" i="6"/>
  <c r="W440" i="6" s="1"/>
  <c r="J440" i="7" s="1"/>
  <c r="U383" i="6"/>
  <c r="X383" i="6" s="1"/>
  <c r="K383" i="7" s="1"/>
  <c r="T334" i="6"/>
  <c r="W334" i="6" s="1"/>
  <c r="Q270" i="6"/>
  <c r="V270" i="6" s="1"/>
  <c r="I270" i="7" s="1"/>
  <c r="Q209" i="6"/>
  <c r="V209" i="6" s="1"/>
  <c r="I209" i="7" s="1"/>
  <c r="U152" i="6"/>
  <c r="X152" i="6" s="1"/>
  <c r="K152" i="7" s="1"/>
  <c r="S120" i="6"/>
  <c r="S81" i="6"/>
  <c r="T302" i="6"/>
  <c r="W302" i="6" s="1"/>
  <c r="U223" i="6"/>
  <c r="X223" i="6" s="1"/>
  <c r="K223" i="7" s="1"/>
  <c r="Q161" i="6"/>
  <c r="V161" i="6" s="1"/>
  <c r="I161" i="7" s="1"/>
  <c r="U121" i="6"/>
  <c r="X121" i="6" s="1"/>
  <c r="K121" i="7" s="1"/>
  <c r="S88" i="6"/>
  <c r="T61" i="6"/>
  <c r="W61" i="6" s="1"/>
  <c r="J61" i="7" s="1"/>
  <c r="T22" i="6"/>
  <c r="Q413" i="6"/>
  <c r="V413" i="6" s="1"/>
  <c r="I413" i="7" s="1"/>
  <c r="U366" i="6"/>
  <c r="X366" i="6" s="1"/>
  <c r="S311" i="6"/>
  <c r="Q235" i="6"/>
  <c r="V235" i="6" s="1"/>
  <c r="I235" i="7" s="1"/>
  <c r="U180" i="6"/>
  <c r="X180" i="6" s="1"/>
  <c r="K180" i="7" s="1"/>
  <c r="T155" i="6"/>
  <c r="W155" i="6" s="1"/>
  <c r="J155" i="7" s="1"/>
  <c r="R51" i="6"/>
  <c r="S532" i="6"/>
  <c r="T508" i="6"/>
  <c r="W508" i="6" s="1"/>
  <c r="J508" i="7" s="1"/>
  <c r="Q534" i="6"/>
  <c r="V534" i="6" s="1"/>
  <c r="I534" i="7" s="1"/>
  <c r="T496" i="6"/>
  <c r="W496" i="6" s="1"/>
  <c r="J496" i="7" s="1"/>
  <c r="S548" i="6"/>
  <c r="H186" i="8"/>
  <c r="K186" i="8" s="1"/>
  <c r="H302" i="8"/>
  <c r="K302" i="8" s="1"/>
  <c r="U544" i="6"/>
  <c r="X544" i="6" s="1"/>
  <c r="K544" i="7" s="1"/>
  <c r="T545" i="6"/>
  <c r="W545" i="6" s="1"/>
  <c r="J545" i="7" s="1"/>
  <c r="H340" i="8"/>
  <c r="K340" i="8" s="1"/>
  <c r="H137" i="8"/>
  <c r="K137" i="8" s="1"/>
  <c r="S517" i="6"/>
  <c r="U435" i="6"/>
  <c r="X435" i="6" s="1"/>
  <c r="K435" i="7" s="1"/>
  <c r="H343" i="8"/>
  <c r="K343" i="8" s="1"/>
  <c r="H216" i="8"/>
  <c r="K216" i="8" s="1"/>
  <c r="T514" i="6"/>
  <c r="W514" i="6" s="1"/>
  <c r="J514" i="7" s="1"/>
  <c r="H423" i="8"/>
  <c r="K423" i="8" s="1"/>
  <c r="H179" i="8"/>
  <c r="K179" i="8" s="1"/>
  <c r="H402" i="8"/>
  <c r="K402" i="8" s="1"/>
  <c r="H317" i="8"/>
  <c r="K317" i="8" s="1"/>
  <c r="H225" i="8"/>
  <c r="K225" i="8" s="1"/>
  <c r="R549" i="6"/>
  <c r="R467" i="6"/>
  <c r="H352" i="8"/>
  <c r="K352" i="8" s="1"/>
  <c r="H105" i="8"/>
  <c r="K105" i="8" s="1"/>
  <c r="Q549" i="6"/>
  <c r="V549" i="6" s="1"/>
  <c r="T500" i="6"/>
  <c r="W500" i="6" s="1"/>
  <c r="J500" i="7" s="1"/>
  <c r="Q67" i="6"/>
  <c r="V67" i="6" s="1"/>
  <c r="I67" i="7" s="1"/>
  <c r="H290" i="8"/>
  <c r="K290" i="8" s="1"/>
  <c r="R514" i="6"/>
  <c r="H405" i="8"/>
  <c r="K405" i="8" s="1"/>
  <c r="H277" i="8"/>
  <c r="K277" i="8" s="1"/>
  <c r="H353" i="8"/>
  <c r="K353" i="8" s="1"/>
  <c r="H280" i="8"/>
  <c r="K280" i="8" s="1"/>
  <c r="H196" i="8"/>
  <c r="K196" i="8" s="1"/>
  <c r="H100" i="8"/>
  <c r="K100" i="8" s="1"/>
  <c r="S547" i="6"/>
  <c r="R321" i="6"/>
  <c r="Q322" i="6"/>
  <c r="V322" i="6" s="1"/>
  <c r="I322" i="7" s="1"/>
  <c r="T268" i="6"/>
  <c r="W268" i="6" s="1"/>
  <c r="J268" i="7" s="1"/>
  <c r="Q166" i="6"/>
  <c r="V166" i="6" s="1"/>
  <c r="I166" i="7" s="1"/>
  <c r="S416" i="6"/>
  <c r="S313" i="6"/>
  <c r="T151" i="6"/>
  <c r="W151" i="6" s="1"/>
  <c r="J151" i="7" s="1"/>
  <c r="S427" i="6"/>
  <c r="T75" i="6"/>
  <c r="W75" i="6" s="1"/>
  <c r="J75" i="7" s="1"/>
  <c r="H201" i="8"/>
  <c r="K201" i="8" s="1"/>
  <c r="H110" i="8"/>
  <c r="K110" i="8" s="1"/>
  <c r="T550" i="6"/>
  <c r="W550" i="6" s="1"/>
  <c r="S514" i="6"/>
  <c r="R463" i="6"/>
  <c r="T269" i="6"/>
  <c r="W269" i="6" s="1"/>
  <c r="J269" i="7" s="1"/>
  <c r="S156" i="6"/>
  <c r="H40" i="8"/>
  <c r="K40" i="8" s="1"/>
  <c r="T518" i="6"/>
  <c r="W518" i="6" s="1"/>
  <c r="J518" i="7" s="1"/>
  <c r="Q454" i="6"/>
  <c r="V454" i="6" s="1"/>
  <c r="I454" i="7" s="1"/>
  <c r="Q345" i="6"/>
  <c r="V345" i="6" s="1"/>
  <c r="I345" i="7" s="1"/>
  <c r="T260" i="6"/>
  <c r="W260" i="6" s="1"/>
  <c r="R82" i="6"/>
  <c r="H251" i="8"/>
  <c r="K251" i="8" s="1"/>
  <c r="H191" i="8"/>
  <c r="K191" i="8" s="1"/>
  <c r="H130" i="8"/>
  <c r="K130" i="8" s="1"/>
  <c r="H59" i="8"/>
  <c r="K59" i="8" s="1"/>
  <c r="S533" i="6"/>
  <c r="Q459" i="6"/>
  <c r="V459" i="6" s="1"/>
  <c r="I459" i="7" s="1"/>
  <c r="S400" i="6"/>
  <c r="U377" i="6"/>
  <c r="X377" i="6" s="1"/>
  <c r="K377" i="7" s="1"/>
  <c r="R363" i="6"/>
  <c r="T311" i="6"/>
  <c r="W311" i="6" s="1"/>
  <c r="T275" i="6"/>
  <c r="W275" i="6" s="1"/>
  <c r="J275" i="7" s="1"/>
  <c r="Q182" i="6"/>
  <c r="V182" i="6" s="1"/>
  <c r="I182" i="7" s="1"/>
  <c r="T216" i="6"/>
  <c r="W216" i="6" s="1"/>
  <c r="R163" i="6"/>
  <c r="S66" i="6"/>
  <c r="S112" i="6"/>
  <c r="S85" i="6"/>
  <c r="R188" i="6"/>
  <c r="U156" i="6"/>
  <c r="X156" i="6" s="1"/>
  <c r="K156" i="7" s="1"/>
  <c r="R107" i="6"/>
  <c r="S67" i="6"/>
  <c r="S435" i="6"/>
  <c r="U379" i="6"/>
  <c r="X379" i="6" s="1"/>
  <c r="K379" i="7" s="1"/>
  <c r="Q325" i="6"/>
  <c r="V325" i="6" s="1"/>
  <c r="I325" i="7" s="1"/>
  <c r="T265" i="6"/>
  <c r="W265" i="6" s="1"/>
  <c r="J265" i="7" s="1"/>
  <c r="T200" i="6"/>
  <c r="W200" i="6" s="1"/>
  <c r="J200" i="7" s="1"/>
  <c r="Q151" i="6"/>
  <c r="V151" i="6" s="1"/>
  <c r="I151" i="7" s="1"/>
  <c r="Q116" i="6"/>
  <c r="V116" i="6" s="1"/>
  <c r="I116" i="7" s="1"/>
  <c r="U76" i="6"/>
  <c r="X76" i="6" s="1"/>
  <c r="K76" i="7" s="1"/>
  <c r="S295" i="6"/>
  <c r="U213" i="6"/>
  <c r="X213" i="6" s="1"/>
  <c r="K213" i="7" s="1"/>
  <c r="Q156" i="6"/>
  <c r="V156" i="6" s="1"/>
  <c r="I156" i="7" s="1"/>
  <c r="Q120" i="6"/>
  <c r="V120" i="6" s="1"/>
  <c r="I120" i="7" s="1"/>
  <c r="T60" i="6"/>
  <c r="W60" i="6" s="1"/>
  <c r="J60" i="7" s="1"/>
  <c r="U447" i="6"/>
  <c r="X447" i="6" s="1"/>
  <c r="K447" i="7" s="1"/>
  <c r="Q403" i="6"/>
  <c r="V403" i="6" s="1"/>
  <c r="I403" i="7" s="1"/>
  <c r="U362" i="6"/>
  <c r="X362" i="6" s="1"/>
  <c r="K362" i="7" s="1"/>
  <c r="R293" i="6"/>
  <c r="T224" i="6"/>
  <c r="W224" i="6" s="1"/>
  <c r="J224" i="7" s="1"/>
  <c r="T176" i="6"/>
  <c r="W176" i="6" s="1"/>
  <c r="J176" i="7" s="1"/>
  <c r="R152" i="6"/>
  <c r="R99" i="6"/>
  <c r="S49" i="6"/>
  <c r="T532" i="6"/>
  <c r="W532" i="6" s="1"/>
  <c r="J532" i="7" s="1"/>
  <c r="Q508" i="6"/>
  <c r="V508" i="6" s="1"/>
  <c r="I508" i="7" s="1"/>
  <c r="Q504" i="6"/>
  <c r="V504" i="6" s="1"/>
  <c r="I504" i="7" s="1"/>
  <c r="U548" i="6"/>
  <c r="X548" i="6" s="1"/>
  <c r="S516" i="6"/>
  <c r="H297" i="8"/>
  <c r="K297" i="8" s="1"/>
  <c r="H259" i="8"/>
  <c r="K259" i="8" s="1"/>
  <c r="R541" i="6"/>
  <c r="Q357" i="6"/>
  <c r="V357" i="6" s="1"/>
  <c r="I357" i="7" s="1"/>
  <c r="H300" i="8"/>
  <c r="K300" i="8" s="1"/>
  <c r="H126" i="8"/>
  <c r="K126" i="8" s="1"/>
  <c r="U514" i="6"/>
  <c r="X514" i="6" s="1"/>
  <c r="Q395" i="6"/>
  <c r="V395" i="6" s="1"/>
  <c r="I395" i="7" s="1"/>
  <c r="H335" i="8"/>
  <c r="K335" i="8" s="1"/>
  <c r="H208" i="8"/>
  <c r="K208" i="8" s="1"/>
  <c r="S512" i="6"/>
  <c r="H399" i="8"/>
  <c r="K399" i="8" s="1"/>
  <c r="T513" i="6"/>
  <c r="W513" i="6" s="1"/>
  <c r="J513" i="7" s="1"/>
  <c r="H394" i="8"/>
  <c r="K394" i="8" s="1"/>
  <c r="H309" i="8"/>
  <c r="K309" i="8" s="1"/>
  <c r="H217" i="8"/>
  <c r="K217" i="8" s="1"/>
  <c r="S540" i="6"/>
  <c r="U448" i="6"/>
  <c r="X448" i="6" s="1"/>
  <c r="K448" i="7" s="1"/>
  <c r="H421" i="8"/>
  <c r="K421" i="8" s="1"/>
  <c r="H97" i="8"/>
  <c r="K97" i="8" s="1"/>
  <c r="U547" i="6"/>
  <c r="X547" i="6" s="1"/>
  <c r="K547" i="7" s="1"/>
  <c r="S495" i="6"/>
  <c r="H431" i="8"/>
  <c r="K431" i="8" s="1"/>
  <c r="H279" i="8"/>
  <c r="K279" i="8" s="1"/>
  <c r="R510" i="6"/>
  <c r="H389" i="8"/>
  <c r="K389" i="8" s="1"/>
  <c r="H261" i="8"/>
  <c r="K261" i="8" s="1"/>
  <c r="H350" i="8"/>
  <c r="K350" i="8" s="1"/>
  <c r="H272" i="8"/>
  <c r="K272" i="8" s="1"/>
  <c r="H92" i="8"/>
  <c r="K92" i="8" s="1"/>
  <c r="S543" i="6"/>
  <c r="R223" i="6"/>
  <c r="S317" i="6"/>
  <c r="Q267" i="6"/>
  <c r="V267" i="6" s="1"/>
  <c r="I267" i="7" s="1"/>
  <c r="T140" i="6"/>
  <c r="W140" i="6" s="1"/>
  <c r="U408" i="6"/>
  <c r="X408" i="6" s="1"/>
  <c r="K408" i="7" s="1"/>
  <c r="S307" i="6"/>
  <c r="S116" i="6"/>
  <c r="R245" i="6"/>
  <c r="T71" i="6"/>
  <c r="W71" i="6" s="1"/>
  <c r="J71" i="7" s="1"/>
  <c r="H193" i="8"/>
  <c r="K193" i="8" s="1"/>
  <c r="H107" i="8"/>
  <c r="K107" i="8" s="1"/>
  <c r="R548" i="6"/>
  <c r="U512" i="6"/>
  <c r="X512" i="6" s="1"/>
  <c r="K512" i="7" s="1"/>
  <c r="Q458" i="6"/>
  <c r="V458" i="6" s="1"/>
  <c r="I458" i="7" s="1"/>
  <c r="T261" i="6"/>
  <c r="W261" i="6" s="1"/>
  <c r="J261" i="7" s="1"/>
  <c r="Q59" i="6"/>
  <c r="V59" i="6" s="1"/>
  <c r="S550" i="6"/>
  <c r="U516" i="6"/>
  <c r="X516" i="6" s="1"/>
  <c r="K516" i="7" s="1"/>
  <c r="U451" i="6"/>
  <c r="X451" i="6" s="1"/>
  <c r="K451" i="7" s="1"/>
  <c r="R331" i="6"/>
  <c r="T254" i="6"/>
  <c r="W254" i="6" s="1"/>
  <c r="J254" i="7" s="1"/>
  <c r="U81" i="6"/>
  <c r="X81" i="6" s="1"/>
  <c r="K81" i="7" s="1"/>
  <c r="H248" i="8"/>
  <c r="K248" i="8" s="1"/>
  <c r="H183" i="8"/>
  <c r="K183" i="8" s="1"/>
  <c r="H122" i="8"/>
  <c r="K122" i="8" s="1"/>
  <c r="H51" i="8"/>
  <c r="K51" i="8" s="1"/>
  <c r="R518" i="6"/>
  <c r="R455" i="6"/>
  <c r="U393" i="6"/>
  <c r="X393" i="6" s="1"/>
  <c r="K393" i="7" s="1"/>
  <c r="T358" i="6"/>
  <c r="W358" i="6" s="1"/>
  <c r="T310" i="6"/>
  <c r="W310" i="6" s="1"/>
  <c r="J310" i="7" s="1"/>
  <c r="S237" i="6"/>
  <c r="Q180" i="6"/>
  <c r="V180" i="6" s="1"/>
  <c r="I180" i="7" s="1"/>
  <c r="S211" i="6"/>
  <c r="Q158" i="6"/>
  <c r="V158" i="6" s="1"/>
  <c r="I158" i="7" s="1"/>
  <c r="R103" i="6"/>
  <c r="R59" i="6"/>
  <c r="Q108" i="6"/>
  <c r="V108" i="6" s="1"/>
  <c r="I108" i="7" s="1"/>
  <c r="Q79" i="6"/>
  <c r="V79" i="6" s="1"/>
  <c r="I79" i="7" s="1"/>
  <c r="U184" i="6"/>
  <c r="X184" i="6" s="1"/>
  <c r="S151" i="6"/>
  <c r="R100" i="6"/>
  <c r="R48" i="6"/>
  <c r="Q427" i="6"/>
  <c r="V427" i="6" s="1"/>
  <c r="I427" i="7" s="1"/>
  <c r="U375" i="6"/>
  <c r="X375" i="6" s="1"/>
  <c r="K375" i="7" s="1"/>
  <c r="Q324" i="6"/>
  <c r="V324" i="6" s="1"/>
  <c r="I324" i="7" s="1"/>
  <c r="T262" i="6"/>
  <c r="W262" i="6" s="1"/>
  <c r="J262" i="7" s="1"/>
  <c r="Q199" i="6"/>
  <c r="V199" i="6" s="1"/>
  <c r="I199" i="7" s="1"/>
  <c r="U146" i="6"/>
  <c r="X146" i="6" s="1"/>
  <c r="K146" i="7" s="1"/>
  <c r="R115" i="6"/>
  <c r="Q53" i="6"/>
  <c r="V53" i="6" s="1"/>
  <c r="I53" i="7" s="1"/>
  <c r="S293" i="6"/>
  <c r="H235" i="8"/>
  <c r="K235" i="8" s="1"/>
  <c r="H147" i="8"/>
  <c r="K147" i="8" s="1"/>
  <c r="U433" i="6"/>
  <c r="X433" i="6" s="1"/>
  <c r="K433" i="7" s="1"/>
  <c r="T247" i="6"/>
  <c r="W247" i="6" s="1"/>
  <c r="H281" i="8"/>
  <c r="K281" i="8" s="1"/>
  <c r="H82" i="8"/>
  <c r="K82" i="8" s="1"/>
  <c r="R504" i="6"/>
  <c r="H436" i="8"/>
  <c r="K436" i="8" s="1"/>
  <c r="H295" i="8"/>
  <c r="K295" i="8" s="1"/>
  <c r="H168" i="8"/>
  <c r="K168" i="8" s="1"/>
  <c r="Q479" i="6"/>
  <c r="V479" i="6" s="1"/>
  <c r="I479" i="7" s="1"/>
  <c r="H322" i="8"/>
  <c r="K322" i="8" s="1"/>
  <c r="S509" i="6"/>
  <c r="H386" i="8"/>
  <c r="K386" i="8" s="1"/>
  <c r="H282" i="8"/>
  <c r="K282" i="8" s="1"/>
  <c r="H214" i="8"/>
  <c r="K214" i="8" s="1"/>
  <c r="S537" i="6"/>
  <c r="R305" i="6"/>
  <c r="H397" i="8"/>
  <c r="K397" i="8" s="1"/>
  <c r="H89" i="8"/>
  <c r="K89" i="8" s="1"/>
  <c r="S443" i="6"/>
  <c r="H415" i="8"/>
  <c r="K415" i="8" s="1"/>
  <c r="H222" i="8"/>
  <c r="K222" i="8" s="1"/>
  <c r="S503" i="6"/>
  <c r="H378" i="8"/>
  <c r="K378" i="8" s="1"/>
  <c r="H416" i="8"/>
  <c r="K416" i="8" s="1"/>
  <c r="H347" i="8"/>
  <c r="K347" i="8" s="1"/>
  <c r="H264" i="8"/>
  <c r="K264" i="8" s="1"/>
  <c r="H172" i="8"/>
  <c r="K172" i="8" s="1"/>
  <c r="H84" i="8"/>
  <c r="K84" i="8" s="1"/>
  <c r="S541" i="6"/>
  <c r="T164" i="6"/>
  <c r="W164" i="6" s="1"/>
  <c r="J164" i="7" s="1"/>
  <c r="S309" i="6"/>
  <c r="T252" i="6"/>
  <c r="W252" i="6" s="1"/>
  <c r="J252" i="7" s="1"/>
  <c r="U467" i="6"/>
  <c r="X467" i="6" s="1"/>
  <c r="K467" i="7" s="1"/>
  <c r="R406" i="6"/>
  <c r="S245" i="6"/>
  <c r="R475" i="6"/>
  <c r="U242" i="6"/>
  <c r="X242" i="6" s="1"/>
  <c r="K242" i="7" s="1"/>
  <c r="R27" i="6"/>
  <c r="H160" i="8"/>
  <c r="K160" i="8" s="1"/>
  <c r="H104" i="8"/>
  <c r="K104" i="8" s="1"/>
  <c r="U543" i="6"/>
  <c r="X543" i="6" s="1"/>
  <c r="K543" i="7" s="1"/>
  <c r="S498" i="6"/>
  <c r="U455" i="6"/>
  <c r="X455" i="6" s="1"/>
  <c r="K455" i="7" s="1"/>
  <c r="T244" i="6"/>
  <c r="W244" i="6" s="1"/>
  <c r="J244" i="7" s="1"/>
  <c r="H119" i="8"/>
  <c r="K119" i="8" s="1"/>
  <c r="U549" i="6"/>
  <c r="X549" i="6" s="1"/>
  <c r="K549" i="7" s="1"/>
  <c r="S515" i="6"/>
  <c r="R386" i="6"/>
  <c r="U328" i="6"/>
  <c r="X328" i="6" s="1"/>
  <c r="K328" i="7" s="1"/>
  <c r="T170" i="6"/>
  <c r="W170" i="6" s="1"/>
  <c r="S80" i="6"/>
  <c r="H240" i="8"/>
  <c r="K240" i="8" s="1"/>
  <c r="H169" i="8"/>
  <c r="K169" i="8" s="1"/>
  <c r="H102" i="8"/>
  <c r="K102" i="8" s="1"/>
  <c r="H43" i="8"/>
  <c r="K43" i="8" s="1"/>
  <c r="R512" i="6"/>
  <c r="Q450" i="6"/>
  <c r="V450" i="6" s="1"/>
  <c r="I450" i="7" s="1"/>
  <c r="U389" i="6"/>
  <c r="X389" i="6" s="1"/>
  <c r="K389" i="7" s="1"/>
  <c r="U373" i="6"/>
  <c r="X373" i="6" s="1"/>
  <c r="K373" i="7" s="1"/>
  <c r="U344" i="6"/>
  <c r="X344" i="6" s="1"/>
  <c r="K344" i="7" s="1"/>
  <c r="S299" i="6"/>
  <c r="S171" i="6"/>
  <c r="R178" i="6"/>
  <c r="S155" i="6"/>
  <c r="Q99" i="6"/>
  <c r="V99" i="6" s="1"/>
  <c r="I99" i="7" s="1"/>
  <c r="Q49" i="6"/>
  <c r="V49" i="6" s="1"/>
  <c r="I49" i="7" s="1"/>
  <c r="U107" i="6"/>
  <c r="X107" i="6" s="1"/>
  <c r="K107" i="7" s="1"/>
  <c r="U64" i="6"/>
  <c r="X64" i="6" s="1"/>
  <c r="K64" i="7" s="1"/>
  <c r="R181" i="6"/>
  <c r="Q150" i="6"/>
  <c r="V150" i="6" s="1"/>
  <c r="I150" i="7" s="1"/>
  <c r="Q96" i="6"/>
  <c r="V96" i="6" s="1"/>
  <c r="I96" i="7" s="1"/>
  <c r="R44" i="6"/>
  <c r="S424" i="6"/>
  <c r="U371" i="6"/>
  <c r="X371" i="6" s="1"/>
  <c r="U319" i="6"/>
  <c r="X319" i="6" s="1"/>
  <c r="K319" i="7" s="1"/>
  <c r="T258" i="6"/>
  <c r="W258" i="6" s="1"/>
  <c r="J258" i="7" s="1"/>
  <c r="Q173" i="6"/>
  <c r="V173" i="6" s="1"/>
  <c r="I173" i="7" s="1"/>
  <c r="T144" i="6"/>
  <c r="W144" i="6" s="1"/>
  <c r="J144" i="7" s="1"/>
  <c r="S104" i="6"/>
  <c r="Q51" i="6"/>
  <c r="V51" i="6" s="1"/>
  <c r="I51" i="7" s="1"/>
  <c r="R287" i="6"/>
  <c r="S186" i="6"/>
  <c r="Q153" i="6"/>
  <c r="V153" i="6" s="1"/>
  <c r="I153" i="7" s="1"/>
  <c r="Q115" i="6"/>
  <c r="V115" i="6" s="1"/>
  <c r="I115" i="7" s="1"/>
  <c r="T77" i="6"/>
  <c r="W77" i="6" s="1"/>
  <c r="J77" i="7" s="1"/>
  <c r="S57" i="6"/>
  <c r="S437" i="6"/>
  <c r="U386" i="6"/>
  <c r="X386" i="6" s="1"/>
  <c r="K386" i="7" s="1"/>
  <c r="R343" i="6"/>
  <c r="T279" i="6"/>
  <c r="W279" i="6" s="1"/>
  <c r="J279" i="7" s="1"/>
  <c r="S205" i="6"/>
  <c r="S170" i="6"/>
  <c r="R143" i="6"/>
  <c r="T80" i="6"/>
  <c r="W80" i="6" s="1"/>
  <c r="H387" i="8"/>
  <c r="K387" i="8" s="1"/>
  <c r="H103" i="8"/>
  <c r="K103" i="8" s="1"/>
  <c r="U403" i="6"/>
  <c r="X403" i="6" s="1"/>
  <c r="K403" i="7" s="1"/>
  <c r="H417" i="8"/>
  <c r="K417" i="8" s="1"/>
  <c r="H227" i="8"/>
  <c r="K227" i="8" s="1"/>
  <c r="H66" i="8"/>
  <c r="K66" i="8" s="1"/>
  <c r="T492" i="6"/>
  <c r="W492" i="6" s="1"/>
  <c r="J492" i="7" s="1"/>
  <c r="H420" i="8"/>
  <c r="K420" i="8" s="1"/>
  <c r="H284" i="8"/>
  <c r="K284" i="8" s="1"/>
  <c r="H154" i="8"/>
  <c r="K154" i="8" s="1"/>
  <c r="T473" i="6"/>
  <c r="W473" i="6" s="1"/>
  <c r="H298" i="8"/>
  <c r="K298" i="8" s="1"/>
  <c r="R473" i="6"/>
  <c r="H355" i="8"/>
  <c r="K355" i="8" s="1"/>
  <c r="H266" i="8"/>
  <c r="K266" i="8" s="1"/>
  <c r="H198" i="8"/>
  <c r="K198" i="8" s="1"/>
  <c r="T512" i="6"/>
  <c r="W512" i="6" s="1"/>
  <c r="J512" i="7" s="1"/>
  <c r="S278" i="6"/>
  <c r="H328" i="8"/>
  <c r="K328" i="8" s="1"/>
  <c r="H54" i="8"/>
  <c r="K54" i="8" s="1"/>
  <c r="T529" i="6"/>
  <c r="W529" i="6" s="1"/>
  <c r="J529" i="7" s="1"/>
  <c r="T245" i="6"/>
  <c r="W245" i="6" s="1"/>
  <c r="J245" i="7" s="1"/>
  <c r="H358" i="8"/>
  <c r="K358" i="8" s="1"/>
  <c r="H187" i="8"/>
  <c r="K187" i="8" s="1"/>
  <c r="T490" i="6"/>
  <c r="W490" i="6" s="1"/>
  <c r="J490" i="7" s="1"/>
  <c r="H320" i="8"/>
  <c r="K320" i="8" s="1"/>
  <c r="H400" i="8"/>
  <c r="K400" i="8" s="1"/>
  <c r="H331" i="8"/>
  <c r="K331" i="8" s="1"/>
  <c r="H226" i="8"/>
  <c r="K226" i="8" s="1"/>
  <c r="H144" i="8"/>
  <c r="K144" i="8" s="1"/>
  <c r="H73" i="8"/>
  <c r="K73" i="8" s="1"/>
  <c r="T536" i="6"/>
  <c r="W536" i="6" s="1"/>
  <c r="J536" i="7" s="1"/>
  <c r="T442" i="6"/>
  <c r="W442" i="6" s="1"/>
  <c r="J442" i="7" s="1"/>
  <c r="U285" i="6"/>
  <c r="X285" i="6" s="1"/>
  <c r="K285" i="7" s="1"/>
  <c r="S198" i="6"/>
  <c r="Q447" i="6"/>
  <c r="V447" i="6" s="1"/>
  <c r="I447" i="7" s="1"/>
  <c r="Q397" i="6"/>
  <c r="V397" i="6" s="1"/>
  <c r="I397" i="7" s="1"/>
  <c r="S176" i="6"/>
  <c r="Q474" i="6"/>
  <c r="V474" i="6" s="1"/>
  <c r="T240" i="6"/>
  <c r="W240" i="6" s="1"/>
  <c r="J240" i="7" s="1"/>
  <c r="H234" i="8"/>
  <c r="K234" i="8" s="1"/>
  <c r="H143" i="8"/>
  <c r="K143" i="8" s="1"/>
  <c r="H88" i="8"/>
  <c r="K88" i="8" s="1"/>
  <c r="R537" i="6"/>
  <c r="U486" i="6"/>
  <c r="X486" i="6" s="1"/>
  <c r="K486" i="7" s="1"/>
  <c r="U331" i="6"/>
  <c r="X331" i="6" s="1"/>
  <c r="K331" i="7" s="1"/>
  <c r="U209" i="6"/>
  <c r="X209" i="6" s="1"/>
  <c r="K209" i="7" s="1"/>
  <c r="H91" i="8"/>
  <c r="K91" i="8" s="1"/>
  <c r="Q471" i="6"/>
  <c r="V471" i="6" s="1"/>
  <c r="I471" i="7" s="1"/>
  <c r="R378" i="6"/>
  <c r="T312" i="6"/>
  <c r="W312" i="6" s="1"/>
  <c r="J312" i="7" s="1"/>
  <c r="T141" i="6"/>
  <c r="W141" i="6" s="1"/>
  <c r="R61" i="6"/>
  <c r="H218" i="8"/>
  <c r="K218" i="8" s="1"/>
  <c r="H155" i="8"/>
  <c r="K155" i="8" s="1"/>
  <c r="H86" i="8"/>
  <c r="K86" i="8" s="1"/>
  <c r="S549" i="6"/>
  <c r="Q496" i="6"/>
  <c r="V496" i="6" s="1"/>
  <c r="I496" i="7" s="1"/>
  <c r="U424" i="6"/>
  <c r="X424" i="6" s="1"/>
  <c r="K424" i="7" s="1"/>
  <c r="U385" i="6"/>
  <c r="X385" i="6" s="1"/>
  <c r="U369" i="6"/>
  <c r="X369" i="6" s="1"/>
  <c r="K369" i="7" s="1"/>
  <c r="Q333" i="6"/>
  <c r="V333" i="6" s="1"/>
  <c r="I333" i="7" s="1"/>
  <c r="S291" i="6"/>
  <c r="R234" i="6"/>
  <c r="R116" i="6"/>
  <c r="T175" i="6"/>
  <c r="W175" i="6" s="1"/>
  <c r="J175" i="7" s="1"/>
  <c r="Q152" i="6"/>
  <c r="V152" i="6" s="1"/>
  <c r="I152" i="7" s="1"/>
  <c r="T84" i="6"/>
  <c r="W84" i="6" s="1"/>
  <c r="J84" i="7" s="1"/>
  <c r="S100" i="6"/>
  <c r="S58" i="6"/>
  <c r="Q176" i="6"/>
  <c r="V176" i="6" s="1"/>
  <c r="I176" i="7" s="1"/>
  <c r="Q133" i="6"/>
  <c r="V133" i="6" s="1"/>
  <c r="I133" i="7" s="1"/>
  <c r="T93" i="6"/>
  <c r="W93" i="6" s="1"/>
  <c r="J93" i="7" s="1"/>
  <c r="R23" i="6"/>
  <c r="S395" i="6"/>
  <c r="R355" i="6"/>
  <c r="T295" i="6"/>
  <c r="W295" i="6" s="1"/>
  <c r="J295" i="7" s="1"/>
  <c r="T236" i="6"/>
  <c r="W236" i="6" s="1"/>
  <c r="J236" i="7" s="1"/>
  <c r="T136" i="6"/>
  <c r="W136" i="6" s="1"/>
  <c r="J136" i="7" s="1"/>
  <c r="H403" i="8"/>
  <c r="K403" i="8" s="1"/>
  <c r="H287" i="8"/>
  <c r="K287" i="8" s="1"/>
  <c r="T530" i="6"/>
  <c r="W530" i="6" s="1"/>
  <c r="T498" i="6"/>
  <c r="W498" i="6" s="1"/>
  <c r="J498" i="7" s="1"/>
  <c r="Q446" i="6"/>
  <c r="V446" i="6" s="1"/>
  <c r="I446" i="7" s="1"/>
  <c r="S25" i="6"/>
  <c r="R546" i="6"/>
  <c r="H94" i="8"/>
  <c r="K94" i="8" s="1"/>
  <c r="T235" i="6"/>
  <c r="W235" i="6" s="1"/>
  <c r="J235" i="7" s="1"/>
  <c r="Q43" i="6"/>
  <c r="V43" i="6" s="1"/>
  <c r="I43" i="7" s="1"/>
  <c r="T444" i="6"/>
  <c r="W444" i="6" s="1"/>
  <c r="J444" i="7" s="1"/>
  <c r="S235" i="6"/>
  <c r="R35" i="6"/>
  <c r="R185" i="6"/>
  <c r="T124" i="6"/>
  <c r="W124" i="6" s="1"/>
  <c r="T64" i="6"/>
  <c r="W64" i="6" s="1"/>
  <c r="J64" i="7" s="1"/>
  <c r="U439" i="6"/>
  <c r="X439" i="6" s="1"/>
  <c r="K439" i="7" s="1"/>
  <c r="U374" i="6"/>
  <c r="X374" i="6" s="1"/>
  <c r="K374" i="7" s="1"/>
  <c r="U277" i="6"/>
  <c r="X277" i="6" s="1"/>
  <c r="K277" i="7" s="1"/>
  <c r="Q184" i="6"/>
  <c r="V184" i="6" s="1"/>
  <c r="I184" i="7" s="1"/>
  <c r="R112" i="6"/>
  <c r="R45" i="6"/>
  <c r="T524" i="6"/>
  <c r="W524" i="6" s="1"/>
  <c r="J524" i="7" s="1"/>
  <c r="R544" i="6"/>
  <c r="T504" i="6"/>
  <c r="W504" i="6" s="1"/>
  <c r="J504" i="7" s="1"/>
  <c r="U540" i="6"/>
  <c r="X540" i="6" s="1"/>
  <c r="K540" i="7" s="1"/>
  <c r="R500" i="6"/>
  <c r="S518" i="6"/>
  <c r="U410" i="6"/>
  <c r="X410" i="6" s="1"/>
  <c r="K410" i="7" s="1"/>
  <c r="H139" i="8"/>
  <c r="K139" i="8" s="1"/>
  <c r="H165" i="8"/>
  <c r="K165" i="8" s="1"/>
  <c r="U287" i="6"/>
  <c r="X287" i="6" s="1"/>
  <c r="K287" i="7" s="1"/>
  <c r="H367" i="8"/>
  <c r="K367" i="8" s="1"/>
  <c r="R297" i="6"/>
  <c r="H157" i="8"/>
  <c r="K157" i="8" s="1"/>
  <c r="S489" i="6"/>
  <c r="T551" i="6"/>
  <c r="W551" i="6" s="1"/>
  <c r="J551" i="7" s="1"/>
  <c r="Q170" i="6"/>
  <c r="V170" i="6" s="1"/>
  <c r="I170" i="7" s="1"/>
  <c r="S180" i="6"/>
  <c r="U411" i="6"/>
  <c r="X411" i="6" s="1"/>
  <c r="K411" i="7" s="1"/>
  <c r="T167" i="6"/>
  <c r="W167" i="6" s="1"/>
  <c r="J167" i="7" s="1"/>
  <c r="T33" i="6"/>
  <c r="U170" i="6"/>
  <c r="X170" i="6" s="1"/>
  <c r="K170" i="7" s="1"/>
  <c r="U119" i="6"/>
  <c r="X119" i="6" s="1"/>
  <c r="K119" i="7" s="1"/>
  <c r="T63" i="6"/>
  <c r="W63" i="6" s="1"/>
  <c r="J63" i="7" s="1"/>
  <c r="U434" i="6"/>
  <c r="X434" i="6" s="1"/>
  <c r="K434" i="7" s="1"/>
  <c r="U370" i="6"/>
  <c r="X370" i="6" s="1"/>
  <c r="K370" i="7" s="1"/>
  <c r="T256" i="6"/>
  <c r="W256" i="6" s="1"/>
  <c r="J256" i="7" s="1"/>
  <c r="S175" i="6"/>
  <c r="Q104" i="6"/>
  <c r="V104" i="6" s="1"/>
  <c r="I104" i="7" s="1"/>
  <c r="U528" i="6"/>
  <c r="X528" i="6" s="1"/>
  <c r="K528" i="7" s="1"/>
  <c r="S524" i="6"/>
  <c r="Q520" i="6"/>
  <c r="V520" i="6" s="1"/>
  <c r="I520" i="7" s="1"/>
  <c r="T539" i="6"/>
  <c r="W539" i="6" s="1"/>
  <c r="J539" i="7" s="1"/>
  <c r="Q405" i="6"/>
  <c r="V405" i="6" s="1"/>
  <c r="I405" i="7" s="1"/>
  <c r="S510" i="6"/>
  <c r="R458" i="6"/>
  <c r="R524" i="6"/>
  <c r="U504" i="6"/>
  <c r="X504" i="6" s="1"/>
  <c r="K504" i="7" s="1"/>
  <c r="U409" i="6"/>
  <c r="X409" i="6" s="1"/>
  <c r="U476" i="6"/>
  <c r="X476" i="6" s="1"/>
  <c r="K476" i="7" s="1"/>
  <c r="H381" i="8"/>
  <c r="K381" i="8" s="1"/>
  <c r="H408" i="8"/>
  <c r="K408" i="8" s="1"/>
  <c r="T241" i="6"/>
  <c r="W241" i="6" s="1"/>
  <c r="J241" i="7" s="1"/>
  <c r="H96" i="8"/>
  <c r="K96" i="8" s="1"/>
  <c r="R382" i="6"/>
  <c r="R505" i="6"/>
  <c r="R176" i="6"/>
  <c r="R171" i="6"/>
  <c r="U391" i="6"/>
  <c r="X391" i="6" s="1"/>
  <c r="R156" i="6"/>
  <c r="T30" i="6"/>
  <c r="R167" i="6"/>
  <c r="U109" i="6"/>
  <c r="X109" i="6" s="1"/>
  <c r="K109" i="7" s="1"/>
  <c r="U62" i="6"/>
  <c r="X62" i="6" s="1"/>
  <c r="K62" i="7" s="1"/>
  <c r="U425" i="6"/>
  <c r="X425" i="6" s="1"/>
  <c r="U356" i="6"/>
  <c r="X356" i="6" s="1"/>
  <c r="K356" i="7" s="1"/>
  <c r="T250" i="6"/>
  <c r="W250" i="6" s="1"/>
  <c r="J250" i="7" s="1"/>
  <c r="S169" i="6"/>
  <c r="U103" i="6"/>
  <c r="X103" i="6" s="1"/>
  <c r="K103" i="7" s="1"/>
  <c r="S528" i="6"/>
  <c r="Q540" i="6"/>
  <c r="V540" i="6" s="1"/>
  <c r="I540" i="7" s="1"/>
  <c r="R446" i="6"/>
  <c r="T523" i="6"/>
  <c r="W523" i="6" s="1"/>
  <c r="J523" i="7" s="1"/>
  <c r="R508" i="6"/>
  <c r="T461" i="6"/>
  <c r="W461" i="6" s="1"/>
  <c r="J461" i="7" s="1"/>
  <c r="R461" i="6"/>
  <c r="R387" i="6"/>
  <c r="R379" i="6"/>
  <c r="R371" i="6"/>
  <c r="U359" i="6"/>
  <c r="X359" i="6" s="1"/>
  <c r="K359" i="7" s="1"/>
  <c r="R359" i="6"/>
  <c r="S391" i="6"/>
  <c r="S375" i="6"/>
  <c r="R437" i="6"/>
  <c r="Q349" i="6"/>
  <c r="V349" i="6" s="1"/>
  <c r="I349" i="7" s="1"/>
  <c r="H433" i="8"/>
  <c r="K433" i="8" s="1"/>
  <c r="H314" i="8"/>
  <c r="K314" i="8" s="1"/>
  <c r="H78" i="8"/>
  <c r="K78" i="8" s="1"/>
  <c r="H339" i="8"/>
  <c r="K339" i="8" s="1"/>
  <c r="U456" i="6"/>
  <c r="X456" i="6" s="1"/>
  <c r="K456" i="7" s="1"/>
  <c r="Q541" i="6"/>
  <c r="V541" i="6" s="1"/>
  <c r="I541" i="7" s="1"/>
  <c r="Q321" i="6"/>
  <c r="V321" i="6" s="1"/>
  <c r="I321" i="7" s="1"/>
  <c r="S432" i="6"/>
  <c r="Q154" i="6"/>
  <c r="V154" i="6" s="1"/>
  <c r="I154" i="7" s="1"/>
  <c r="Q141" i="6"/>
  <c r="V141" i="6" s="1"/>
  <c r="I141" i="7" s="1"/>
  <c r="U367" i="6"/>
  <c r="X367" i="6" s="1"/>
  <c r="K367" i="7" s="1"/>
  <c r="U143" i="6"/>
  <c r="X143" i="6" s="1"/>
  <c r="K143" i="7" s="1"/>
  <c r="S282" i="6"/>
  <c r="S163" i="6"/>
  <c r="R104" i="6"/>
  <c r="T58" i="6"/>
  <c r="W58" i="6" s="1"/>
  <c r="J58" i="7" s="1"/>
  <c r="U419" i="6"/>
  <c r="X419" i="6" s="1"/>
  <c r="K419" i="7" s="1"/>
  <c r="U340" i="6"/>
  <c r="X340" i="6" s="1"/>
  <c r="K340" i="7" s="1"/>
  <c r="T239" i="6"/>
  <c r="W239" i="6" s="1"/>
  <c r="J239" i="7" s="1"/>
  <c r="Q167" i="6"/>
  <c r="V167" i="6" s="1"/>
  <c r="I167" i="7" s="1"/>
  <c r="Q88" i="6"/>
  <c r="V88" i="6" s="1"/>
  <c r="I88" i="7" s="1"/>
  <c r="T528" i="6"/>
  <c r="W528" i="6" s="1"/>
  <c r="J528" i="7" s="1"/>
  <c r="U532" i="6"/>
  <c r="X532" i="6" s="1"/>
  <c r="K532" i="7" s="1"/>
  <c r="U534" i="6"/>
  <c r="X534" i="6" s="1"/>
  <c r="K534" i="7" s="1"/>
  <c r="U520" i="6"/>
  <c r="X520" i="6" s="1"/>
  <c r="K520" i="7" s="1"/>
  <c r="S522" i="6"/>
  <c r="R466" i="6"/>
  <c r="T521" i="6"/>
  <c r="W521" i="6" s="1"/>
  <c r="R496" i="6"/>
  <c r="T457" i="6"/>
  <c r="W457" i="6" s="1"/>
  <c r="J457" i="7" s="1"/>
  <c r="R457" i="6"/>
  <c r="U351" i="6"/>
  <c r="X351" i="6" s="1"/>
  <c r="K351" i="7" s="1"/>
  <c r="Q389" i="6"/>
  <c r="V389" i="6" s="1"/>
  <c r="I389" i="7" s="1"/>
  <c r="Q373" i="6"/>
  <c r="V373" i="6" s="1"/>
  <c r="I373" i="7" s="1"/>
  <c r="U347" i="6"/>
  <c r="X347" i="6" s="1"/>
  <c r="K347" i="7" s="1"/>
  <c r="U429" i="6"/>
  <c r="X429" i="6" s="1"/>
  <c r="K429" i="7" s="1"/>
  <c r="H273" i="8"/>
  <c r="K273" i="8" s="1"/>
  <c r="S497" i="6"/>
  <c r="S530" i="6"/>
  <c r="H256" i="8"/>
  <c r="K256" i="8" s="1"/>
  <c r="U400" i="6"/>
  <c r="X400" i="6" s="1"/>
  <c r="K400" i="7" s="1"/>
  <c r="T489" i="6"/>
  <c r="W489" i="6" s="1"/>
  <c r="J489" i="7" s="1"/>
  <c r="Q149" i="6"/>
  <c r="V149" i="6" s="1"/>
  <c r="I149" i="7" s="1"/>
  <c r="T96" i="6"/>
  <c r="W96" i="6" s="1"/>
  <c r="R339" i="6"/>
  <c r="R132" i="6"/>
  <c r="U279" i="6"/>
  <c r="X279" i="6" s="1"/>
  <c r="K279" i="7" s="1"/>
  <c r="U155" i="6"/>
  <c r="X155" i="6" s="1"/>
  <c r="K155" i="7" s="1"/>
  <c r="U99" i="6"/>
  <c r="X99" i="6" s="1"/>
  <c r="K99" i="7" s="1"/>
  <c r="T49" i="6"/>
  <c r="W49" i="6" s="1"/>
  <c r="J49" i="7" s="1"/>
  <c r="U416" i="6"/>
  <c r="X416" i="6" s="1"/>
  <c r="K416" i="7" s="1"/>
  <c r="T338" i="6"/>
  <c r="W338" i="6" s="1"/>
  <c r="J338" i="7" s="1"/>
  <c r="Q213" i="6"/>
  <c r="V213" i="6" s="1"/>
  <c r="I213" i="7" s="1"/>
  <c r="T163" i="6"/>
  <c r="W163" i="6" s="1"/>
  <c r="J163" i="7" s="1"/>
  <c r="S75" i="6"/>
  <c r="Q528" i="6"/>
  <c r="V528" i="6" s="1"/>
  <c r="I528" i="7" s="1"/>
  <c r="R540" i="6"/>
  <c r="T516" i="6"/>
  <c r="W516" i="6" s="1"/>
  <c r="J516" i="7" s="1"/>
  <c r="Q524" i="6"/>
  <c r="V524" i="6" s="1"/>
  <c r="I524" i="7" s="1"/>
  <c r="S519" i="6"/>
  <c r="S552" i="6"/>
  <c r="Q516" i="6"/>
  <c r="V516" i="6" s="1"/>
  <c r="I516" i="7" s="1"/>
  <c r="R454" i="6"/>
  <c r="H74" i="8"/>
  <c r="K74" i="8" s="1"/>
  <c r="H375" i="8"/>
  <c r="K375" i="8" s="1"/>
  <c r="U354" i="6"/>
  <c r="X354" i="6" s="1"/>
  <c r="K354" i="7" s="1"/>
  <c r="H161" i="8"/>
  <c r="K161" i="8" s="1"/>
  <c r="R241" i="6"/>
  <c r="Q435" i="6"/>
  <c r="V435" i="6" s="1"/>
  <c r="I435" i="7" s="1"/>
  <c r="R75" i="6"/>
  <c r="Q45" i="6"/>
  <c r="V45" i="6" s="1"/>
  <c r="I45" i="7" s="1"/>
  <c r="S95" i="6"/>
  <c r="T304" i="6"/>
  <c r="W304" i="6" s="1"/>
  <c r="J304" i="7" s="1"/>
  <c r="T264" i="6"/>
  <c r="W264" i="6" s="1"/>
  <c r="J264" i="7" s="1"/>
  <c r="T146" i="6"/>
  <c r="W146" i="6" s="1"/>
  <c r="J146" i="7" s="1"/>
  <c r="Q95" i="6"/>
  <c r="V95" i="6" s="1"/>
  <c r="I95" i="7" s="1"/>
  <c r="U390" i="6"/>
  <c r="X390" i="6" s="1"/>
  <c r="K390" i="7" s="1"/>
  <c r="Q319" i="6"/>
  <c r="V319" i="6" s="1"/>
  <c r="I319" i="7" s="1"/>
  <c r="T159" i="6"/>
  <c r="W159" i="6" s="1"/>
  <c r="J159" i="7" s="1"/>
  <c r="S62" i="6"/>
  <c r="S508" i="6"/>
  <c r="R516" i="6"/>
  <c r="Q470" i="6"/>
  <c r="V470" i="6" s="1"/>
  <c r="I470" i="7" s="1"/>
  <c r="T449" i="6"/>
  <c r="W449" i="6" s="1"/>
  <c r="R449" i="6"/>
  <c r="H428" i="8"/>
  <c r="K428" i="8" s="1"/>
  <c r="H206" i="8"/>
  <c r="K206" i="8" s="1"/>
  <c r="H203" i="8"/>
  <c r="K203" i="8" s="1"/>
  <c r="Q241" i="6"/>
  <c r="V241" i="6" s="1"/>
  <c r="I241" i="7" s="1"/>
  <c r="H99" i="8"/>
  <c r="K99" i="8" s="1"/>
  <c r="H166" i="8"/>
  <c r="K166" i="8" s="1"/>
  <c r="S297" i="6"/>
  <c r="Q61" i="6"/>
  <c r="V61" i="6" s="1"/>
  <c r="I61" i="7" s="1"/>
  <c r="U243" i="6"/>
  <c r="X243" i="6" s="1"/>
  <c r="K243" i="7" s="1"/>
  <c r="R95" i="6"/>
  <c r="U208" i="6"/>
  <c r="X208" i="6" s="1"/>
  <c r="K208" i="7" s="1"/>
  <c r="T135" i="6"/>
  <c r="W135" i="6" s="1"/>
  <c r="J135" i="7" s="1"/>
  <c r="R69" i="6"/>
  <c r="S45" i="6"/>
  <c r="U378" i="6"/>
  <c r="X378" i="6" s="1"/>
  <c r="K378" i="7" s="1"/>
  <c r="Q282" i="6"/>
  <c r="V282" i="6" s="1"/>
  <c r="I282" i="7" s="1"/>
  <c r="Q190" i="6"/>
  <c r="V190" i="6" s="1"/>
  <c r="I190" i="7" s="1"/>
  <c r="T123" i="6"/>
  <c r="W123" i="6" s="1"/>
  <c r="J123" i="7" s="1"/>
  <c r="U54" i="6"/>
  <c r="X54" i="6" s="1"/>
  <c r="K54" i="7" s="1"/>
  <c r="Q532" i="6"/>
  <c r="V532" i="6" s="1"/>
  <c r="I532" i="7" s="1"/>
  <c r="U524" i="6"/>
  <c r="X524" i="6" s="1"/>
  <c r="K524" i="7" s="1"/>
  <c r="S504" i="6"/>
  <c r="S534" i="6"/>
  <c r="U508" i="6"/>
  <c r="X508" i="6" s="1"/>
  <c r="K508" i="7" s="1"/>
  <c r="Q421" i="6"/>
  <c r="V421" i="6" s="1"/>
  <c r="I421" i="7" s="1"/>
  <c r="U496" i="6"/>
  <c r="X496" i="6" s="1"/>
  <c r="K496" i="7" s="1"/>
  <c r="R450" i="6"/>
  <c r="U426" i="6"/>
  <c r="X426" i="6" s="1"/>
  <c r="K426" i="7" s="1"/>
  <c r="Q478" i="6"/>
  <c r="V478" i="6" s="1"/>
  <c r="I478" i="7" s="1"/>
  <c r="S496" i="6"/>
  <c r="U382" i="6"/>
  <c r="X382" i="6" s="1"/>
  <c r="Q377" i="6"/>
  <c r="V377" i="6" s="1"/>
  <c r="I377" i="7" s="1"/>
  <c r="Q365" i="6"/>
  <c r="V365" i="6" s="1"/>
  <c r="I365" i="7" s="1"/>
  <c r="Q353" i="6"/>
  <c r="V353" i="6" s="1"/>
  <c r="I353" i="7" s="1"/>
  <c r="R441" i="6"/>
  <c r="S329" i="6"/>
  <c r="R434" i="6"/>
  <c r="H274" i="8"/>
  <c r="K274" i="8" s="1"/>
  <c r="Q91" i="6"/>
  <c r="V91" i="6" s="1"/>
  <c r="I91" i="7" s="1"/>
  <c r="R318" i="6"/>
  <c r="R465" i="6"/>
  <c r="S274" i="6"/>
  <c r="R317" i="6"/>
  <c r="S383" i="6"/>
  <c r="S371" i="6"/>
  <c r="Q391" i="6"/>
  <c r="V391" i="6" s="1"/>
  <c r="I391" i="7" s="1"/>
  <c r="Q383" i="6"/>
  <c r="V383" i="6" s="1"/>
  <c r="I383" i="7" s="1"/>
  <c r="Q375" i="6"/>
  <c r="V375" i="6" s="1"/>
  <c r="I375" i="7" s="1"/>
  <c r="Q367" i="6"/>
  <c r="V367" i="6" s="1"/>
  <c r="I367" i="7" s="1"/>
  <c r="H407" i="8"/>
  <c r="K407" i="8" s="1"/>
  <c r="T294" i="6"/>
  <c r="W294" i="6" s="1"/>
  <c r="J294" i="7" s="1"/>
  <c r="R196" i="6"/>
  <c r="U492" i="6"/>
  <c r="X492" i="6" s="1"/>
  <c r="K492" i="7" s="1"/>
  <c r="S505" i="6"/>
  <c r="T481" i="6"/>
  <c r="W481" i="6" s="1"/>
  <c r="J481" i="7" s="1"/>
  <c r="R453" i="6"/>
  <c r="Q274" i="6"/>
  <c r="V274" i="6" s="1"/>
  <c r="I274" i="7" s="1"/>
  <c r="Q393" i="6"/>
  <c r="V393" i="6" s="1"/>
  <c r="I393" i="7" s="1"/>
  <c r="Q381" i="6"/>
  <c r="V381" i="6" s="1"/>
  <c r="I381" i="7" s="1"/>
  <c r="Q369" i="6"/>
  <c r="V369" i="6" s="1"/>
  <c r="I369" i="7" s="1"/>
  <c r="R351" i="6"/>
  <c r="T314" i="6"/>
  <c r="W314" i="6" s="1"/>
  <c r="J314" i="7" s="1"/>
  <c r="T354" i="6"/>
  <c r="W354" i="6" s="1"/>
  <c r="J354" i="7" s="1"/>
  <c r="R418" i="6"/>
  <c r="R394" i="6"/>
  <c r="Q317" i="6"/>
  <c r="V317" i="6" s="1"/>
  <c r="I317" i="7" s="1"/>
  <c r="S347" i="6"/>
  <c r="U353" i="6"/>
  <c r="X353" i="6" s="1"/>
  <c r="K353" i="7" s="1"/>
  <c r="Q347" i="6"/>
  <c r="V347" i="6" s="1"/>
  <c r="I347" i="7" s="1"/>
  <c r="U341" i="6"/>
  <c r="X341" i="6" s="1"/>
  <c r="K341" i="7" s="1"/>
  <c r="Q284" i="6"/>
  <c r="V284" i="6" s="1"/>
  <c r="I284" i="7" s="1"/>
  <c r="S260" i="6"/>
  <c r="R264" i="6"/>
  <c r="U284" i="6"/>
  <c r="X284" i="6" s="1"/>
  <c r="K284" i="7" s="1"/>
  <c r="S225" i="6"/>
  <c r="U246" i="6"/>
  <c r="X246" i="6" s="1"/>
  <c r="K246" i="7" s="1"/>
  <c r="T225" i="6"/>
  <c r="W225" i="6" s="1"/>
  <c r="J225" i="7" s="1"/>
  <c r="U211" i="6"/>
  <c r="X211" i="6" s="1"/>
  <c r="K211" i="7" s="1"/>
  <c r="U217" i="6"/>
  <c r="X217" i="6" s="1"/>
  <c r="U206" i="6"/>
  <c r="X206" i="6" s="1"/>
  <c r="K206" i="7" s="1"/>
  <c r="T148" i="6"/>
  <c r="W148" i="6" s="1"/>
  <c r="J148" i="7" s="1"/>
  <c r="T158" i="6"/>
  <c r="W158" i="6" s="1"/>
  <c r="J158" i="7" s="1"/>
  <c r="S166" i="6"/>
  <c r="T172" i="6"/>
  <c r="W172" i="6" s="1"/>
  <c r="J172" i="7" s="1"/>
  <c r="U117" i="6"/>
  <c r="X117" i="6" s="1"/>
  <c r="K117" i="7" s="1"/>
  <c r="R149" i="6"/>
  <c r="S142" i="6"/>
  <c r="H81" i="8"/>
  <c r="K81" i="8" s="1"/>
  <c r="S99" i="6"/>
  <c r="R146" i="6"/>
  <c r="U535" i="6"/>
  <c r="X535" i="6" s="1"/>
  <c r="K535" i="7" s="1"/>
  <c r="R445" i="6"/>
  <c r="S387" i="6"/>
  <c r="U392" i="6"/>
  <c r="X392" i="6" s="1"/>
  <c r="K392" i="7" s="1"/>
  <c r="U368" i="6"/>
  <c r="X368" i="6" s="1"/>
  <c r="K368" i="7" s="1"/>
  <c r="S343" i="6"/>
  <c r="Q335" i="6"/>
  <c r="V335" i="6" s="1"/>
  <c r="I335" i="7" s="1"/>
  <c r="S256" i="6"/>
  <c r="U222" i="6"/>
  <c r="X222" i="6" s="1"/>
  <c r="K222" i="7" s="1"/>
  <c r="Q222" i="6"/>
  <c r="V222" i="6" s="1"/>
  <c r="I222" i="7" s="1"/>
  <c r="S224" i="6"/>
  <c r="U148" i="6"/>
  <c r="X148" i="6" s="1"/>
  <c r="K148" i="7" s="1"/>
  <c r="U197" i="6"/>
  <c r="X197" i="6" s="1"/>
  <c r="K197" i="7" s="1"/>
  <c r="U158" i="6"/>
  <c r="X158" i="6" s="1"/>
  <c r="K158" i="7" s="1"/>
  <c r="Q188" i="6"/>
  <c r="V188" i="6" s="1"/>
  <c r="I188" i="7" s="1"/>
  <c r="S164" i="6"/>
  <c r="U113" i="6"/>
  <c r="X113" i="6" s="1"/>
  <c r="K113" i="7" s="1"/>
  <c r="R140" i="6"/>
  <c r="U153" i="6"/>
  <c r="X153" i="6" s="1"/>
  <c r="K153" i="7" s="1"/>
  <c r="T237" i="6"/>
  <c r="W237" i="6" s="1"/>
  <c r="U59" i="6"/>
  <c r="X59" i="6" s="1"/>
  <c r="K59" i="7" s="1"/>
  <c r="T485" i="6"/>
  <c r="W485" i="6" s="1"/>
  <c r="J485" i="7" s="1"/>
  <c r="U394" i="6"/>
  <c r="X394" i="6" s="1"/>
  <c r="K394" i="7" s="1"/>
  <c r="R367" i="6"/>
  <c r="R354" i="6"/>
  <c r="R443" i="6"/>
  <c r="Q385" i="6"/>
  <c r="V385" i="6" s="1"/>
  <c r="I385" i="7" s="1"/>
  <c r="U413" i="6"/>
  <c r="X413" i="6" s="1"/>
  <c r="K413" i="7" s="1"/>
  <c r="R402" i="6"/>
  <c r="U388" i="6"/>
  <c r="X388" i="6" s="1"/>
  <c r="K388" i="7" s="1"/>
  <c r="U364" i="6"/>
  <c r="X364" i="6" s="1"/>
  <c r="K364" i="7" s="1"/>
  <c r="R226" i="6"/>
  <c r="T143" i="6"/>
  <c r="W143" i="6" s="1"/>
  <c r="J143" i="7" s="1"/>
  <c r="R528" i="6"/>
  <c r="U402" i="6"/>
  <c r="X402" i="6" s="1"/>
  <c r="K402" i="7" s="1"/>
  <c r="T465" i="6"/>
  <c r="W465" i="6" s="1"/>
  <c r="J465" i="7" s="1"/>
  <c r="R375" i="6"/>
  <c r="Q401" i="6"/>
  <c r="V401" i="6" s="1"/>
  <c r="I401" i="7" s="1"/>
  <c r="Q363" i="6"/>
  <c r="V363" i="6" s="1"/>
  <c r="I363" i="7" s="1"/>
  <c r="Q387" i="6"/>
  <c r="V387" i="6" s="1"/>
  <c r="I387" i="7" s="1"/>
  <c r="Q379" i="6"/>
  <c r="V379" i="6" s="1"/>
  <c r="I379" i="7" s="1"/>
  <c r="Q371" i="6"/>
  <c r="V371" i="6" s="1"/>
  <c r="I371" i="7" s="1"/>
  <c r="R426" i="6"/>
  <c r="U363" i="6"/>
  <c r="X363" i="6" s="1"/>
  <c r="K363" i="7" s="1"/>
  <c r="T342" i="6"/>
  <c r="W342" i="6" s="1"/>
  <c r="J342" i="7" s="1"/>
  <c r="Q47" i="6"/>
  <c r="V47" i="6" s="1"/>
  <c r="I47" i="7" s="1"/>
  <c r="R520" i="6"/>
  <c r="R462" i="6"/>
  <c r="T445" i="6"/>
  <c r="W445" i="6" s="1"/>
  <c r="J445" i="7" s="1"/>
  <c r="R391" i="6"/>
  <c r="S379" i="6"/>
  <c r="S367" i="6"/>
  <c r="H229" i="8"/>
  <c r="K229" i="8" s="1"/>
  <c r="U376" i="6"/>
  <c r="X376" i="6" s="1"/>
  <c r="K376" i="7" s="1"/>
  <c r="S268" i="6"/>
  <c r="S339" i="6"/>
  <c r="Q359" i="6"/>
  <c r="V359" i="6" s="1"/>
  <c r="I359" i="7" s="1"/>
  <c r="Q351" i="6"/>
  <c r="V351" i="6" s="1"/>
  <c r="I351" i="7" s="1"/>
  <c r="Q343" i="6"/>
  <c r="V343" i="6" s="1"/>
  <c r="I343" i="7" s="1"/>
  <c r="U337" i="6"/>
  <c r="X337" i="6" s="1"/>
  <c r="K337" i="7" s="1"/>
  <c r="Q331" i="6"/>
  <c r="V331" i="6" s="1"/>
  <c r="I331" i="7" s="1"/>
  <c r="R252" i="6"/>
  <c r="T207" i="6"/>
  <c r="W207" i="6" s="1"/>
  <c r="J207" i="7" s="1"/>
  <c r="Q217" i="6"/>
  <c r="V217" i="6" s="1"/>
  <c r="I217" i="7" s="1"/>
  <c r="U86" i="6"/>
  <c r="X86" i="6" s="1"/>
  <c r="K86" i="7" s="1"/>
  <c r="U372" i="6"/>
  <c r="X372" i="6" s="1"/>
  <c r="K372" i="7" s="1"/>
  <c r="S335" i="6"/>
  <c r="S319" i="6"/>
  <c r="U325" i="6"/>
  <c r="X325" i="6" s="1"/>
  <c r="K325" i="7" s="1"/>
  <c r="S264" i="6"/>
  <c r="R248" i="6"/>
  <c r="U276" i="6"/>
  <c r="X276" i="6" s="1"/>
  <c r="K276" i="7" s="1"/>
  <c r="S228" i="6"/>
  <c r="U207" i="6"/>
  <c r="X207" i="6" s="1"/>
  <c r="K207" i="7" s="1"/>
  <c r="Q226" i="6"/>
  <c r="V226" i="6" s="1"/>
  <c r="I226" i="7" s="1"/>
  <c r="Q208" i="6"/>
  <c r="V208" i="6" s="1"/>
  <c r="I208" i="7" s="1"/>
  <c r="R362" i="6"/>
  <c r="Q288" i="6"/>
  <c r="V288" i="6" s="1"/>
  <c r="I288" i="7" s="1"/>
  <c r="S331" i="6"/>
  <c r="U357" i="6"/>
  <c r="X357" i="6" s="1"/>
  <c r="K357" i="7" s="1"/>
  <c r="U349" i="6"/>
  <c r="X349" i="6" s="1"/>
  <c r="K349" i="7" s="1"/>
  <c r="U329" i="6"/>
  <c r="X329" i="6" s="1"/>
  <c r="K329" i="7" s="1"/>
  <c r="S252" i="6"/>
  <c r="T203" i="6"/>
  <c r="W203" i="6" s="1"/>
  <c r="Q200" i="6"/>
  <c r="V200" i="6" s="1"/>
  <c r="I200" i="7" s="1"/>
  <c r="Q195" i="6"/>
  <c r="V195" i="6" s="1"/>
  <c r="I195" i="7" s="1"/>
  <c r="S126" i="6"/>
  <c r="Q126" i="6"/>
  <c r="V126" i="6" s="1"/>
  <c r="I126" i="7" s="1"/>
  <c r="R119" i="6"/>
  <c r="R83" i="6"/>
  <c r="Q77" i="6"/>
  <c r="V77" i="6" s="1"/>
  <c r="I77" i="7" s="1"/>
  <c r="S63" i="6"/>
  <c r="S83" i="6"/>
  <c r="S56" i="6"/>
  <c r="Q60" i="6"/>
  <c r="V60" i="6" s="1"/>
  <c r="I60" i="7" s="1"/>
  <c r="T362" i="6"/>
  <c r="W362" i="6" s="1"/>
  <c r="J362" i="7" s="1"/>
  <c r="U397" i="6"/>
  <c r="X397" i="6" s="1"/>
  <c r="K397" i="7" s="1"/>
  <c r="T350" i="6"/>
  <c r="W350" i="6" s="1"/>
  <c r="T274" i="6"/>
  <c r="W274" i="6" s="1"/>
  <c r="J274" i="7" s="1"/>
  <c r="R268" i="6"/>
  <c r="S248" i="6"/>
  <c r="U247" i="6"/>
  <c r="X247" i="6" s="1"/>
  <c r="K247" i="7" s="1"/>
  <c r="U203" i="6"/>
  <c r="X203" i="6" s="1"/>
  <c r="K203" i="7" s="1"/>
  <c r="Q224" i="6"/>
  <c r="V224" i="6" s="1"/>
  <c r="I224" i="7" s="1"/>
  <c r="T184" i="6"/>
  <c r="W184" i="6" s="1"/>
  <c r="J184" i="7" s="1"/>
  <c r="T188" i="6"/>
  <c r="W188" i="6" s="1"/>
  <c r="J188" i="7" s="1"/>
  <c r="U174" i="6"/>
  <c r="X174" i="6" s="1"/>
  <c r="K174" i="7" s="1"/>
  <c r="U149" i="6"/>
  <c r="X149" i="6" s="1"/>
  <c r="S94" i="6"/>
  <c r="R148" i="6"/>
  <c r="S84" i="6"/>
  <c r="S77" i="6"/>
  <c r="U89" i="6"/>
  <c r="X89" i="6" s="1"/>
  <c r="K89" i="7" s="1"/>
  <c r="R77" i="6"/>
  <c r="U65" i="6"/>
  <c r="X65" i="6" s="1"/>
  <c r="K65" i="7" s="1"/>
  <c r="T56" i="6"/>
  <c r="W56" i="6" s="1"/>
  <c r="S40" i="6"/>
  <c r="S43" i="6"/>
  <c r="Q56" i="6"/>
  <c r="V56" i="6" s="1"/>
  <c r="I56" i="7" s="1"/>
  <c r="Q22" i="6"/>
  <c r="V22" i="6" s="1"/>
  <c r="S51" i="6"/>
  <c r="T453" i="6"/>
  <c r="W453" i="6" s="1"/>
  <c r="J453" i="7" s="1"/>
  <c r="R383" i="6"/>
  <c r="R347" i="6"/>
  <c r="R410" i="6"/>
  <c r="T296" i="6"/>
  <c r="W296" i="6" s="1"/>
  <c r="J296" i="7" s="1"/>
  <c r="Q276" i="6"/>
  <c r="V276" i="6" s="1"/>
  <c r="I276" i="7" s="1"/>
  <c r="S243" i="6"/>
  <c r="U273" i="6"/>
  <c r="X273" i="6" s="1"/>
  <c r="K273" i="7" s="1"/>
  <c r="R228" i="6"/>
  <c r="R203" i="6"/>
  <c r="S215" i="6"/>
  <c r="U317" i="6"/>
  <c r="X317" i="6" s="1"/>
  <c r="K317" i="7" s="1"/>
  <c r="Q329" i="6"/>
  <c r="V329" i="6" s="1"/>
  <c r="I329" i="7" s="1"/>
  <c r="S359" i="6"/>
  <c r="U361" i="6"/>
  <c r="X361" i="6" s="1"/>
  <c r="K361" i="7" s="1"/>
  <c r="Q355" i="6"/>
  <c r="V355" i="6" s="1"/>
  <c r="I355" i="7" s="1"/>
  <c r="U345" i="6"/>
  <c r="X345" i="6" s="1"/>
  <c r="K345" i="7" s="1"/>
  <c r="Q339" i="6"/>
  <c r="V339" i="6" s="1"/>
  <c r="I339" i="7" s="1"/>
  <c r="U333" i="6"/>
  <c r="X333" i="6" s="1"/>
  <c r="K333" i="7" s="1"/>
  <c r="T229" i="6"/>
  <c r="W229" i="6" s="1"/>
  <c r="J229" i="7" s="1"/>
  <c r="R215" i="6"/>
  <c r="S203" i="6"/>
  <c r="U215" i="6"/>
  <c r="X215" i="6" s="1"/>
  <c r="K215" i="7" s="1"/>
  <c r="U228" i="6"/>
  <c r="X228" i="6" s="1"/>
  <c r="K228" i="7" s="1"/>
  <c r="T208" i="6"/>
  <c r="W208" i="6" s="1"/>
  <c r="J208" i="7" s="1"/>
  <c r="Q236" i="6"/>
  <c r="V236" i="6" s="1"/>
  <c r="I236" i="7" s="1"/>
  <c r="R158" i="6"/>
  <c r="U421" i="6"/>
  <c r="X421" i="6" s="1"/>
  <c r="K421" i="7" s="1"/>
  <c r="U380" i="6"/>
  <c r="X380" i="6" s="1"/>
  <c r="K380" i="7" s="1"/>
  <c r="S351" i="6"/>
  <c r="U321" i="6"/>
  <c r="X321" i="6" s="1"/>
  <c r="K321" i="7" s="1"/>
  <c r="S239" i="6"/>
  <c r="R256" i="6"/>
  <c r="U288" i="6"/>
  <c r="X288" i="6" s="1"/>
  <c r="K288" i="7" s="1"/>
  <c r="S233" i="6"/>
  <c r="S217" i="6"/>
  <c r="T226" i="6"/>
  <c r="W226" i="6" s="1"/>
  <c r="J226" i="7" s="1"/>
  <c r="S188" i="6"/>
  <c r="S174" i="6"/>
  <c r="T161" i="6"/>
  <c r="W161" i="6" s="1"/>
  <c r="J161" i="7" s="1"/>
  <c r="S149" i="6"/>
  <c r="Q140" i="6"/>
  <c r="V140" i="6" s="1"/>
  <c r="I140" i="7" s="1"/>
  <c r="S79" i="6"/>
  <c r="Q63" i="6"/>
  <c r="V63" i="6" s="1"/>
  <c r="I63" i="7" s="1"/>
  <c r="Q75" i="6"/>
  <c r="V75" i="6" s="1"/>
  <c r="I75" i="7" s="1"/>
  <c r="U32" i="6"/>
  <c r="R22" i="6"/>
  <c r="Q174" i="6"/>
  <c r="V174" i="6" s="1"/>
  <c r="I174" i="7" s="1"/>
  <c r="U384" i="6"/>
  <c r="X384" i="6" s="1"/>
  <c r="K384" i="7" s="1"/>
  <c r="R207" i="6"/>
  <c r="S172" i="6"/>
  <c r="R161" i="6"/>
  <c r="T153" i="6"/>
  <c r="W153" i="6" s="1"/>
  <c r="S122" i="6"/>
  <c r="U105" i="6"/>
  <c r="X105" i="6" s="1"/>
  <c r="K105" i="7" s="1"/>
  <c r="Q122" i="6"/>
  <c r="V122" i="6" s="1"/>
  <c r="I122" i="7" s="1"/>
  <c r="U73" i="6"/>
  <c r="X73" i="6" s="1"/>
  <c r="K73" i="7" s="1"/>
  <c r="U77" i="6"/>
  <c r="X77" i="6" s="1"/>
  <c r="K77" i="7" s="1"/>
  <c r="U60" i="6"/>
  <c r="X60" i="6" s="1"/>
  <c r="T65" i="6"/>
  <c r="W65" i="6" s="1"/>
  <c r="J65" i="7" s="1"/>
  <c r="S31" i="6"/>
  <c r="R260" i="6"/>
  <c r="T149" i="6"/>
  <c r="W149" i="6" s="1"/>
  <c r="J149" i="7" s="1"/>
  <c r="U123" i="6"/>
  <c r="X123" i="6" s="1"/>
  <c r="K123" i="7" s="1"/>
  <c r="U93" i="6"/>
  <c r="X93" i="6" s="1"/>
  <c r="K93" i="7" s="1"/>
  <c r="Q73" i="6"/>
  <c r="V73" i="6" s="1"/>
  <c r="I73" i="7" s="1"/>
  <c r="U69" i="6"/>
  <c r="X69" i="6" s="1"/>
  <c r="K69" i="7" s="1"/>
  <c r="U85" i="6"/>
  <c r="X85" i="6" s="1"/>
  <c r="K85" i="7" s="1"/>
  <c r="R63" i="6"/>
  <c r="S48" i="6"/>
  <c r="U168" i="6"/>
  <c r="X168" i="6" s="1"/>
  <c r="K168" i="7" s="1"/>
  <c r="U160" i="6"/>
  <c r="X160" i="6" s="1"/>
  <c r="K160" i="7" s="1"/>
  <c r="R108" i="6"/>
  <c r="Q84" i="6"/>
  <c r="V84" i="6" s="1"/>
  <c r="I84" i="7" s="1"/>
  <c r="S71" i="6"/>
  <c r="Q65" i="6"/>
  <c r="V65" i="6" s="1"/>
  <c r="I65" i="7" s="1"/>
  <c r="U224" i="6"/>
  <c r="X224" i="6" s="1"/>
  <c r="K224" i="7" s="1"/>
  <c r="S184" i="6"/>
  <c r="T83" i="6"/>
  <c r="W83" i="6" s="1"/>
  <c r="J83" i="7" s="1"/>
  <c r="U405" i="6"/>
  <c r="X405" i="6" s="1"/>
  <c r="K405" i="7" s="1"/>
  <c r="S355" i="6"/>
  <c r="U205" i="6"/>
  <c r="X205" i="6" s="1"/>
  <c r="K205" i="7" s="1"/>
  <c r="T166" i="6"/>
  <c r="W166" i="6" s="1"/>
  <c r="J166" i="7" s="1"/>
  <c r="U172" i="6"/>
  <c r="X172" i="6" s="1"/>
  <c r="K172" i="7" s="1"/>
  <c r="U101" i="6"/>
  <c r="X101" i="6" s="1"/>
  <c r="K101" i="7" s="1"/>
  <c r="T73" i="6"/>
  <c r="W73" i="6" s="1"/>
  <c r="J73" i="7" s="1"/>
  <c r="Q83" i="6"/>
  <c r="V83" i="6" s="1"/>
  <c r="I83" i="7" s="1"/>
  <c r="Q69" i="6"/>
  <c r="V69" i="6" s="1"/>
  <c r="I69" i="7" s="1"/>
  <c r="Q55" i="6"/>
  <c r="V55" i="6" s="1"/>
  <c r="I55" i="7" s="1"/>
  <c r="U58" i="6"/>
  <c r="X58" i="6" s="1"/>
  <c r="K58" i="7" s="1"/>
  <c r="S147" i="6"/>
  <c r="R29" i="6"/>
  <c r="R86" i="6"/>
  <c r="T79" i="6"/>
  <c r="W79" i="6" s="1"/>
  <c r="J79" i="7" s="1"/>
  <c r="T233" i="6"/>
  <c r="W233" i="6" s="1"/>
  <c r="R235" i="6"/>
  <c r="R73" i="6"/>
  <c r="T308" i="6"/>
  <c r="W308" i="6" s="1"/>
  <c r="S207" i="6"/>
  <c r="Q148" i="6"/>
  <c r="V148" i="6" s="1"/>
  <c r="I148" i="7" s="1"/>
  <c r="U164" i="6"/>
  <c r="X164" i="6" s="1"/>
  <c r="K164" i="7" s="1"/>
  <c r="U94" i="6"/>
  <c r="X94" i="6" s="1"/>
  <c r="K94" i="7" s="1"/>
  <c r="T147" i="6"/>
  <c r="W147" i="6" s="1"/>
  <c r="J147" i="7" s="1"/>
  <c r="Q71" i="6"/>
  <c r="V71" i="6" s="1"/>
  <c r="I71" i="7" s="1"/>
  <c r="U48" i="6"/>
  <c r="X48" i="6" s="1"/>
  <c r="K48" i="7" s="1"/>
  <c r="S229" i="6"/>
  <c r="U280" i="6"/>
  <c r="X280" i="6" s="1"/>
  <c r="T181" i="6"/>
  <c r="W181" i="6" s="1"/>
  <c r="J181" i="7" s="1"/>
  <c r="Q205" i="6"/>
  <c r="V205" i="6" s="1"/>
  <c r="I205" i="7" s="1"/>
  <c r="S148" i="6"/>
  <c r="T174" i="6"/>
  <c r="W174" i="6" s="1"/>
  <c r="J174" i="7" s="1"/>
  <c r="S153" i="6"/>
  <c r="R153" i="6"/>
  <c r="Q132" i="6"/>
  <c r="V132" i="6" s="1"/>
  <c r="I132" i="7" s="1"/>
  <c r="R65" i="6"/>
  <c r="Q54" i="6"/>
  <c r="V54" i="6" s="1"/>
  <c r="I54" i="7" s="1"/>
  <c r="Q58" i="6"/>
  <c r="V58" i="6" s="1"/>
  <c r="I58" i="7" s="1"/>
  <c r="R60" i="6"/>
  <c r="U40" i="6"/>
  <c r="X40" i="6" s="1"/>
  <c r="K40" i="7" s="1"/>
  <c r="U22" i="6"/>
  <c r="T180" i="6"/>
  <c r="W180" i="6" s="1"/>
  <c r="J180" i="7" s="1"/>
  <c r="S39" i="6"/>
  <c r="S60" i="6"/>
  <c r="S30" i="6"/>
  <c r="R56" i="6"/>
  <c r="Q20" i="6"/>
  <c r="V20" i="6" s="1"/>
  <c r="I20" i="7" s="1"/>
  <c r="T24" i="6"/>
  <c r="T20" i="6"/>
  <c r="U67" i="6"/>
  <c r="X67" i="6" s="1"/>
  <c r="K67" i="7" s="1"/>
  <c r="U78" i="6"/>
  <c r="X78" i="6" s="1"/>
  <c r="K78" i="7" s="1"/>
  <c r="S129" i="6"/>
  <c r="R159" i="6"/>
  <c r="U84" i="6"/>
  <c r="X84" i="6" s="1"/>
  <c r="K84" i="7" s="1"/>
  <c r="T113" i="6"/>
  <c r="W113" i="6" s="1"/>
  <c r="S139" i="6"/>
  <c r="T195" i="6"/>
  <c r="W195" i="6" s="1"/>
  <c r="R338" i="6"/>
  <c r="Q35" i="6"/>
  <c r="V35" i="6" s="1"/>
  <c r="I35" i="7" s="1"/>
  <c r="U71" i="6"/>
  <c r="X71" i="6" s="1"/>
  <c r="K71" i="7" s="1"/>
  <c r="T223" i="6"/>
  <c r="W223" i="6" s="1"/>
  <c r="J223" i="7" s="1"/>
  <c r="R46" i="6"/>
  <c r="R123" i="6"/>
  <c r="S135" i="6"/>
  <c r="S22" i="6"/>
  <c r="T47" i="6"/>
  <c r="W47" i="6" s="1"/>
  <c r="J47" i="7" s="1"/>
  <c r="U88" i="6"/>
  <c r="X88" i="6" s="1"/>
  <c r="K88" i="7" s="1"/>
  <c r="U140" i="6"/>
  <c r="X140" i="6" s="1"/>
  <c r="K140" i="7" s="1"/>
  <c r="Q125" i="6"/>
  <c r="V125" i="6" s="1"/>
  <c r="I125" i="7" s="1"/>
  <c r="R168" i="6"/>
  <c r="S240" i="6"/>
  <c r="Q185" i="6"/>
  <c r="V185" i="6" s="1"/>
  <c r="I185" i="7" s="1"/>
  <c r="R240" i="6"/>
  <c r="Q86" i="6"/>
  <c r="V86" i="6" s="1"/>
  <c r="I86" i="7" s="1"/>
  <c r="T178" i="6"/>
  <c r="W178" i="6" s="1"/>
  <c r="J178" i="7" s="1"/>
  <c r="Q23" i="6"/>
  <c r="V23" i="6" s="1"/>
  <c r="S52" i="6"/>
  <c r="Q113" i="6"/>
  <c r="V113" i="6" s="1"/>
  <c r="I113" i="7" s="1"/>
  <c r="S140" i="6"/>
  <c r="R125" i="6"/>
  <c r="R172" i="6"/>
  <c r="T242" i="6"/>
  <c r="W242" i="6" s="1"/>
  <c r="J242" i="7" s="1"/>
  <c r="R30" i="6"/>
  <c r="Q57" i="6"/>
  <c r="V57" i="6" s="1"/>
  <c r="I57" i="7" s="1"/>
  <c r="R76" i="6"/>
  <c r="Q128" i="6"/>
  <c r="V128" i="6" s="1"/>
  <c r="I128" i="7" s="1"/>
  <c r="U137" i="6"/>
  <c r="X137" i="6" s="1"/>
  <c r="K137" i="7" s="1"/>
  <c r="S199" i="6"/>
  <c r="S21" i="6"/>
  <c r="U38" i="6"/>
  <c r="R78" i="6"/>
  <c r="T126" i="6"/>
  <c r="W126" i="6" s="1"/>
  <c r="R169" i="6"/>
  <c r="R206" i="6"/>
  <c r="T221" i="6"/>
  <c r="W221" i="6" s="1"/>
  <c r="J221" i="7" s="1"/>
  <c r="Q269" i="6"/>
  <c r="V269" i="6" s="1"/>
  <c r="I269" i="7" s="1"/>
  <c r="S279" i="6"/>
  <c r="R303" i="6"/>
  <c r="S336" i="6"/>
  <c r="T198" i="6"/>
  <c r="W198" i="6" s="1"/>
  <c r="J198" i="7" s="1"/>
  <c r="Q212" i="6"/>
  <c r="V212" i="6" s="1"/>
  <c r="I212" i="7" s="1"/>
  <c r="Q304" i="6"/>
  <c r="V304" i="6" s="1"/>
  <c r="I304" i="7" s="1"/>
  <c r="R286" i="6"/>
  <c r="U303" i="6"/>
  <c r="X303" i="6" s="1"/>
  <c r="K303" i="7" s="1"/>
  <c r="S393" i="6"/>
  <c r="Q256" i="6"/>
  <c r="V256" i="6" s="1"/>
  <c r="I256" i="7" s="1"/>
  <c r="R301" i="6"/>
  <c r="T329" i="6"/>
  <c r="W329" i="6" s="1"/>
  <c r="J329" i="7" s="1"/>
  <c r="S314" i="6"/>
  <c r="S412" i="6"/>
  <c r="T37" i="6"/>
  <c r="Q68" i="6"/>
  <c r="V68" i="6" s="1"/>
  <c r="I68" i="7" s="1"/>
  <c r="R109" i="6"/>
  <c r="T106" i="6"/>
  <c r="W106" i="6" s="1"/>
  <c r="J106" i="7" s="1"/>
  <c r="S159" i="6"/>
  <c r="S200" i="6"/>
  <c r="T219" i="6"/>
  <c r="W219" i="6" s="1"/>
  <c r="J219" i="7" s="1"/>
  <c r="T220" i="6"/>
  <c r="W220" i="6" s="1"/>
  <c r="J220" i="7" s="1"/>
  <c r="Q275" i="6"/>
  <c r="V275" i="6" s="1"/>
  <c r="I275" i="7" s="1"/>
  <c r="U302" i="6"/>
  <c r="X302" i="6" s="1"/>
  <c r="K302" i="7" s="1"/>
  <c r="R349" i="6"/>
  <c r="R314" i="6"/>
  <c r="T352" i="6"/>
  <c r="W352" i="6" s="1"/>
  <c r="J352" i="7" s="1"/>
  <c r="R38" i="6"/>
  <c r="U61" i="6"/>
  <c r="X61" i="6" s="1"/>
  <c r="Q70" i="6"/>
  <c r="V70" i="6" s="1"/>
  <c r="I70" i="7" s="1"/>
  <c r="U141" i="6"/>
  <c r="X141" i="6" s="1"/>
  <c r="K141" i="7" s="1"/>
  <c r="T107" i="6"/>
  <c r="W107" i="6" s="1"/>
  <c r="J107" i="7" s="1"/>
  <c r="T137" i="6"/>
  <c r="W137" i="6" s="1"/>
  <c r="Q197" i="6"/>
  <c r="V197" i="6" s="1"/>
  <c r="I197" i="7" s="1"/>
  <c r="S210" i="6"/>
  <c r="R230" i="6"/>
  <c r="R232" i="6"/>
  <c r="S341" i="6"/>
  <c r="S346" i="6"/>
  <c r="T323" i="6"/>
  <c r="W323" i="6" s="1"/>
  <c r="J323" i="7" s="1"/>
  <c r="R214" i="6"/>
  <c r="T210" i="6"/>
  <c r="W210" i="6" s="1"/>
  <c r="T267" i="6"/>
  <c r="W267" i="6" s="1"/>
  <c r="J267" i="7" s="1"/>
  <c r="U262" i="6"/>
  <c r="X262" i="6" s="1"/>
  <c r="Q358" i="6"/>
  <c r="V358" i="6" s="1"/>
  <c r="I358" i="7" s="1"/>
  <c r="S350" i="6"/>
  <c r="U292" i="6"/>
  <c r="X292" i="6" s="1"/>
  <c r="K292" i="7" s="1"/>
  <c r="S290" i="6"/>
  <c r="R210" i="6"/>
  <c r="R227" i="6"/>
  <c r="U294" i="6"/>
  <c r="X294" i="6" s="1"/>
  <c r="K294" i="7" s="1"/>
  <c r="Q272" i="6"/>
  <c r="V272" i="6" s="1"/>
  <c r="I272" i="7" s="1"/>
  <c r="T316" i="6"/>
  <c r="W316" i="6" s="1"/>
  <c r="J316" i="7" s="1"/>
  <c r="T372" i="6"/>
  <c r="W372" i="6" s="1"/>
  <c r="J372" i="7" s="1"/>
  <c r="Q424" i="6"/>
  <c r="V424" i="6" s="1"/>
  <c r="I424" i="7" s="1"/>
  <c r="Q372" i="6"/>
  <c r="V372" i="6" s="1"/>
  <c r="I372" i="7" s="1"/>
  <c r="S365" i="6"/>
  <c r="T398" i="6"/>
  <c r="W398" i="6" s="1"/>
  <c r="J398" i="7" s="1"/>
  <c r="Q309" i="6"/>
  <c r="V309" i="6" s="1"/>
  <c r="I309" i="7" s="1"/>
  <c r="Q336" i="6"/>
  <c r="V336" i="6" s="1"/>
  <c r="I336" i="7" s="1"/>
  <c r="Q412" i="6"/>
  <c r="V412" i="6" s="1"/>
  <c r="I412" i="7" s="1"/>
  <c r="Q449" i="6"/>
  <c r="V449" i="6" s="1"/>
  <c r="I449" i="7" s="1"/>
  <c r="S382" i="6"/>
  <c r="T380" i="6"/>
  <c r="W380" i="6" s="1"/>
  <c r="J380" i="7" s="1"/>
  <c r="T412" i="6"/>
  <c r="W412" i="6" s="1"/>
  <c r="J412" i="7" s="1"/>
  <c r="T422" i="6"/>
  <c r="W422" i="6" s="1"/>
  <c r="J422" i="7" s="1"/>
  <c r="U118" i="6"/>
  <c r="X118" i="6" s="1"/>
  <c r="K118" i="7" s="1"/>
  <c r="U182" i="6"/>
  <c r="X182" i="6" s="1"/>
  <c r="K182" i="7" s="1"/>
  <c r="T199" i="6"/>
  <c r="W199" i="6" s="1"/>
  <c r="J199" i="7" s="1"/>
  <c r="Q243" i="6"/>
  <c r="V243" i="6" s="1"/>
  <c r="I243" i="7" s="1"/>
  <c r="S212" i="6"/>
  <c r="R284" i="6"/>
  <c r="Q273" i="6"/>
  <c r="V273" i="6" s="1"/>
  <c r="I273" i="7" s="1"/>
  <c r="Q346" i="6"/>
  <c r="V346" i="6" s="1"/>
  <c r="I346" i="7" s="1"/>
  <c r="T277" i="6"/>
  <c r="W277" i="6" s="1"/>
  <c r="T305" i="6"/>
  <c r="W305" i="6" s="1"/>
  <c r="J305" i="7" s="1"/>
  <c r="R427" i="6"/>
  <c r="Q366" i="6"/>
  <c r="V366" i="6" s="1"/>
  <c r="I366" i="7" s="1"/>
  <c r="R336" i="6"/>
  <c r="R438" i="6"/>
  <c r="S369" i="6"/>
  <c r="U503" i="6"/>
  <c r="X503" i="6" s="1"/>
  <c r="K503" i="7" s="1"/>
  <c r="T190" i="6"/>
  <c r="W190" i="6" s="1"/>
  <c r="J190" i="7" s="1"/>
  <c r="Q189" i="6"/>
  <c r="V189" i="6" s="1"/>
  <c r="I189" i="7" s="1"/>
  <c r="S218" i="6"/>
  <c r="T48" i="6"/>
  <c r="W48" i="6" s="1"/>
  <c r="J48" i="7" s="1"/>
  <c r="R113" i="6"/>
  <c r="T26" i="6"/>
  <c r="T57" i="6"/>
  <c r="W57" i="6" s="1"/>
  <c r="Q76" i="6"/>
  <c r="V76" i="6" s="1"/>
  <c r="I76" i="7" s="1"/>
  <c r="S143" i="6"/>
  <c r="S195" i="6"/>
  <c r="Q66" i="6"/>
  <c r="V66" i="6" s="1"/>
  <c r="I66" i="7" s="1"/>
  <c r="T91" i="6"/>
  <c r="W91" i="6" s="1"/>
  <c r="J91" i="7" s="1"/>
  <c r="R92" i="6"/>
  <c r="Q202" i="6"/>
  <c r="V202" i="6" s="1"/>
  <c r="I202" i="7" s="1"/>
  <c r="S368" i="6"/>
  <c r="Q44" i="6"/>
  <c r="V44" i="6" s="1"/>
  <c r="I44" i="7" s="1"/>
  <c r="S64" i="6"/>
  <c r="T194" i="6"/>
  <c r="W194" i="6" s="1"/>
  <c r="J194" i="7" s="1"/>
  <c r="Q42" i="6"/>
  <c r="V42" i="6" s="1"/>
  <c r="I42" i="7" s="1"/>
  <c r="R141" i="6"/>
  <c r="U144" i="6"/>
  <c r="X144" i="6" s="1"/>
  <c r="Q30" i="6"/>
  <c r="V30" i="6" s="1"/>
  <c r="I30" i="7" s="1"/>
  <c r="T53" i="6"/>
  <c r="W53" i="6" s="1"/>
  <c r="J53" i="7" s="1"/>
  <c r="R68" i="6"/>
  <c r="R124" i="6"/>
  <c r="Q135" i="6"/>
  <c r="V135" i="6" s="1"/>
  <c r="I135" i="7" s="1"/>
  <c r="Q181" i="6"/>
  <c r="V181" i="6" s="1"/>
  <c r="I181" i="7" s="1"/>
  <c r="S266" i="6"/>
  <c r="R193" i="6"/>
  <c r="R24" i="6"/>
  <c r="Q31" i="6"/>
  <c r="V31" i="6" s="1"/>
  <c r="Q109" i="6"/>
  <c r="V109" i="6" s="1"/>
  <c r="I109" i="7" s="1"/>
  <c r="S130" i="6"/>
  <c r="R54" i="6"/>
  <c r="U45" i="6"/>
  <c r="X45" i="6" s="1"/>
  <c r="K45" i="7" s="1"/>
  <c r="R91" i="6"/>
  <c r="Q103" i="6"/>
  <c r="V103" i="6" s="1"/>
  <c r="I103" i="7" s="1"/>
  <c r="T160" i="6"/>
  <c r="W160" i="6" s="1"/>
  <c r="J160" i="7" s="1"/>
  <c r="Q145" i="6"/>
  <c r="V145" i="6" s="1"/>
  <c r="I145" i="7" s="1"/>
  <c r="Q234" i="6"/>
  <c r="V234" i="6" s="1"/>
  <c r="I234" i="7" s="1"/>
  <c r="Q25" i="6"/>
  <c r="V25" i="6" s="1"/>
  <c r="R33" i="6"/>
  <c r="Q93" i="6"/>
  <c r="V93" i="6" s="1"/>
  <c r="I93" i="7" s="1"/>
  <c r="S92" i="6"/>
  <c r="U167" i="6"/>
  <c r="X167" i="6" s="1"/>
  <c r="K167" i="7" s="1"/>
  <c r="R202" i="6"/>
  <c r="Q26" i="6"/>
  <c r="V26" i="6" s="1"/>
  <c r="I26" i="7" s="1"/>
  <c r="R57" i="6"/>
  <c r="S76" i="6"/>
  <c r="U98" i="6"/>
  <c r="X98" i="6" s="1"/>
  <c r="K98" i="7" s="1"/>
  <c r="U169" i="6"/>
  <c r="X169" i="6" s="1"/>
  <c r="K169" i="7" s="1"/>
  <c r="U252" i="6"/>
  <c r="X252" i="6" s="1"/>
  <c r="K252" i="7" s="1"/>
  <c r="Q239" i="6"/>
  <c r="V239" i="6" s="1"/>
  <c r="I239" i="7" s="1"/>
  <c r="Q258" i="6"/>
  <c r="V258" i="6" s="1"/>
  <c r="I258" i="7" s="1"/>
  <c r="T266" i="6"/>
  <c r="W266" i="6" s="1"/>
  <c r="J266" i="7" s="1"/>
  <c r="T355" i="6"/>
  <c r="W355" i="6" s="1"/>
  <c r="J355" i="7" s="1"/>
  <c r="S344" i="6"/>
  <c r="R197" i="6"/>
  <c r="S255" i="6"/>
  <c r="Q334" i="6"/>
  <c r="V334" i="6" s="1"/>
  <c r="I334" i="7" s="1"/>
  <c r="S305" i="6"/>
  <c r="T331" i="6"/>
  <c r="W331" i="6" s="1"/>
  <c r="J331" i="7" s="1"/>
  <c r="R409" i="6"/>
  <c r="S267" i="6"/>
  <c r="R304" i="6"/>
  <c r="T341" i="6"/>
  <c r="W341" i="6" s="1"/>
  <c r="R320" i="6"/>
  <c r="R47" i="6"/>
  <c r="S50" i="6"/>
  <c r="R133" i="6"/>
  <c r="S103" i="6"/>
  <c r="R131" i="6"/>
  <c r="S214" i="6"/>
  <c r="R238" i="6"/>
  <c r="S230" i="6"/>
  <c r="T232" i="6"/>
  <c r="W232" i="6" s="1"/>
  <c r="J232" i="7" s="1"/>
  <c r="Q338" i="6"/>
  <c r="V338" i="6" s="1"/>
  <c r="I338" i="7" s="1"/>
  <c r="R357" i="6"/>
  <c r="Q320" i="6"/>
  <c r="V320" i="6" s="1"/>
  <c r="I320" i="7" s="1"/>
  <c r="R373" i="6"/>
  <c r="Q29" i="6"/>
  <c r="V29" i="6" s="1"/>
  <c r="I29" i="7" s="1"/>
  <c r="Q50" i="6"/>
  <c r="V50" i="6" s="1"/>
  <c r="I50" i="7" s="1"/>
  <c r="S123" i="6"/>
  <c r="R138" i="6"/>
  <c r="S162" i="6"/>
  <c r="T214" i="6"/>
  <c r="W214" i="6" s="1"/>
  <c r="J214" i="7" s="1"/>
  <c r="R218" i="6"/>
  <c r="R267" i="6"/>
  <c r="Q262" i="6"/>
  <c r="V262" i="6" s="1"/>
  <c r="I262" i="7" s="1"/>
  <c r="S357" i="6"/>
  <c r="T286" i="6"/>
  <c r="W286" i="6" s="1"/>
  <c r="T435" i="6"/>
  <c r="W435" i="6" s="1"/>
  <c r="J435" i="7" s="1"/>
  <c r="S196" i="6"/>
  <c r="S221" i="6"/>
  <c r="S227" i="6"/>
  <c r="T291" i="6"/>
  <c r="W291" i="6" s="1"/>
  <c r="J291" i="7" s="1"/>
  <c r="R272" i="6"/>
  <c r="Q286" i="6"/>
  <c r="V286" i="6" s="1"/>
  <c r="I286" i="7" s="1"/>
  <c r="Q307" i="6"/>
  <c r="V307" i="6" s="1"/>
  <c r="I307" i="7" s="1"/>
  <c r="Q221" i="6"/>
  <c r="V221" i="6" s="1"/>
  <c r="I221" i="7" s="1"/>
  <c r="U254" i="6"/>
  <c r="X254" i="6" s="1"/>
  <c r="K254" i="7" s="1"/>
  <c r="T313" i="6"/>
  <c r="W313" i="6" s="1"/>
  <c r="J313" i="7" s="1"/>
  <c r="Q277" i="6"/>
  <c r="V277" i="6" s="1"/>
  <c r="I277" i="7" s="1"/>
  <c r="R319" i="6"/>
  <c r="Q410" i="6"/>
  <c r="V410" i="6" s="1"/>
  <c r="I410" i="7" s="1"/>
  <c r="S446" i="6"/>
  <c r="Q384" i="6"/>
  <c r="V384" i="6" s="1"/>
  <c r="I384" i="7" s="1"/>
  <c r="T373" i="6"/>
  <c r="W373" i="6" s="1"/>
  <c r="J373" i="7" s="1"/>
  <c r="Q323" i="6"/>
  <c r="V323" i="6" s="1"/>
  <c r="I323" i="7" s="1"/>
  <c r="Q344" i="6"/>
  <c r="V344" i="6" s="1"/>
  <c r="I344" i="7" s="1"/>
  <c r="T428" i="6"/>
  <c r="W428" i="6" s="1"/>
  <c r="Q422" i="6"/>
  <c r="V422" i="6" s="1"/>
  <c r="I422" i="7" s="1"/>
  <c r="S390" i="6"/>
  <c r="T392" i="6"/>
  <c r="W392" i="6" s="1"/>
  <c r="J392" i="7" s="1"/>
  <c r="R428" i="6"/>
  <c r="Q539" i="6"/>
  <c r="V539" i="6" s="1"/>
  <c r="I539" i="7" s="1"/>
  <c r="T129" i="6"/>
  <c r="W129" i="6" s="1"/>
  <c r="J129" i="7" s="1"/>
  <c r="R118" i="6"/>
  <c r="Q196" i="6"/>
  <c r="V196" i="6" s="1"/>
  <c r="I196" i="7" s="1"/>
  <c r="Q183" i="6"/>
  <c r="V183" i="6" s="1"/>
  <c r="I183" i="7" s="1"/>
  <c r="T231" i="6"/>
  <c r="W231" i="6" s="1"/>
  <c r="J231" i="7" s="1"/>
  <c r="S254" i="6"/>
  <c r="Q266" i="6"/>
  <c r="V266" i="6" s="1"/>
  <c r="I266" i="7" s="1"/>
  <c r="Q362" i="6"/>
  <c r="V362" i="6" s="1"/>
  <c r="I362" i="7" s="1"/>
  <c r="U297" i="6"/>
  <c r="X297" i="6" s="1"/>
  <c r="K297" i="7" s="1"/>
  <c r="T339" i="6"/>
  <c r="W339" i="6" s="1"/>
  <c r="J339" i="7" s="1"/>
  <c r="S399" i="6"/>
  <c r="Q374" i="6"/>
  <c r="V374" i="6" s="1"/>
  <c r="I374" i="7" s="1"/>
  <c r="R344" i="6"/>
  <c r="T298" i="6"/>
  <c r="W298" i="6" s="1"/>
  <c r="T377" i="6"/>
  <c r="W377" i="6" s="1"/>
  <c r="J377" i="7" s="1"/>
  <c r="U521" i="6"/>
  <c r="X521" i="6" s="1"/>
  <c r="K521" i="7" s="1"/>
  <c r="R179" i="6"/>
  <c r="R222" i="6"/>
  <c r="S204" i="6"/>
  <c r="Q230" i="6"/>
  <c r="V230" i="6" s="1"/>
  <c r="I230" i="7" s="1"/>
  <c r="U266" i="6"/>
  <c r="X266" i="6" s="1"/>
  <c r="K266" i="7" s="1"/>
  <c r="T249" i="6"/>
  <c r="W249" i="6" s="1"/>
  <c r="T297" i="6"/>
  <c r="W297" i="6" s="1"/>
  <c r="J297" i="7" s="1"/>
  <c r="T343" i="6"/>
  <c r="W343" i="6" s="1"/>
  <c r="J343" i="7" s="1"/>
  <c r="U458" i="6"/>
  <c r="X458" i="6" s="1"/>
  <c r="K458" i="7" s="1"/>
  <c r="T429" i="6"/>
  <c r="W429" i="6" s="1"/>
  <c r="J429" i="7" s="1"/>
  <c r="R348" i="6"/>
  <c r="S425" i="6"/>
  <c r="Q253" i="6"/>
  <c r="V253" i="6" s="1"/>
  <c r="I253" i="7" s="1"/>
  <c r="R376" i="6"/>
  <c r="S381" i="6"/>
  <c r="R407" i="6"/>
  <c r="T327" i="6"/>
  <c r="W327" i="6" s="1"/>
  <c r="J327" i="7" s="1"/>
  <c r="T340" i="6"/>
  <c r="W340" i="6" s="1"/>
  <c r="J340" i="7" s="1"/>
  <c r="T381" i="6"/>
  <c r="W381" i="6" s="1"/>
  <c r="J381" i="7" s="1"/>
  <c r="U440" i="6"/>
  <c r="X440" i="6" s="1"/>
  <c r="K440" i="7" s="1"/>
  <c r="S430" i="6"/>
  <c r="R515" i="6"/>
  <c r="R539" i="6"/>
  <c r="R506" i="6"/>
  <c r="R529" i="6"/>
  <c r="T406" i="6"/>
  <c r="W406" i="6" s="1"/>
  <c r="J406" i="7" s="1"/>
  <c r="Q482" i="6"/>
  <c r="V482" i="6" s="1"/>
  <c r="I482" i="7" s="1"/>
  <c r="U509" i="6"/>
  <c r="X509" i="6" s="1"/>
  <c r="K509" i="7" s="1"/>
  <c r="T507" i="6"/>
  <c r="W507" i="6" s="1"/>
  <c r="J507" i="7" s="1"/>
  <c r="S531" i="6"/>
  <c r="Q503" i="6"/>
  <c r="V503" i="6" s="1"/>
  <c r="I503" i="7" s="1"/>
  <c r="S453" i="6"/>
  <c r="S36" i="6"/>
  <c r="S33" i="6"/>
  <c r="Q82" i="6"/>
  <c r="V82" i="6" s="1"/>
  <c r="I82" i="7" s="1"/>
  <c r="Q101" i="6"/>
  <c r="V101" i="6" s="1"/>
  <c r="I101" i="7" s="1"/>
  <c r="R173" i="6"/>
  <c r="Q223" i="6"/>
  <c r="V223" i="6" s="1"/>
  <c r="I223" i="7" s="1"/>
  <c r="T50" i="6"/>
  <c r="W50" i="6" s="1"/>
  <c r="J50" i="7" s="1"/>
  <c r="R101" i="6"/>
  <c r="R110" i="6"/>
  <c r="R194" i="6"/>
  <c r="S392" i="6"/>
  <c r="U57" i="6"/>
  <c r="X57" i="6" s="1"/>
  <c r="K57" i="7" s="1"/>
  <c r="U80" i="6"/>
  <c r="X80" i="6" s="1"/>
  <c r="K80" i="7" s="1"/>
  <c r="Q229" i="6"/>
  <c r="V229" i="6" s="1"/>
  <c r="I229" i="7" s="1"/>
  <c r="U66" i="6"/>
  <c r="X66" i="6" s="1"/>
  <c r="K66" i="7" s="1"/>
  <c r="S119" i="6"/>
  <c r="U198" i="6"/>
  <c r="X198" i="6" s="1"/>
  <c r="K198" i="7" s="1"/>
  <c r="R39" i="6"/>
  <c r="T44" i="6"/>
  <c r="W44" i="6" s="1"/>
  <c r="J44" i="7" s="1"/>
  <c r="S72" i="6"/>
  <c r="T87" i="6"/>
  <c r="W87" i="6" s="1"/>
  <c r="J87" i="7" s="1"/>
  <c r="U163" i="6"/>
  <c r="X163" i="6" s="1"/>
  <c r="K163" i="7" s="1"/>
  <c r="Q211" i="6"/>
  <c r="V211" i="6" s="1"/>
  <c r="I211" i="7" s="1"/>
  <c r="R294" i="6"/>
  <c r="R195" i="6"/>
  <c r="U20" i="6"/>
  <c r="S29" i="6"/>
  <c r="S105" i="6"/>
  <c r="Q172" i="6"/>
  <c r="V172" i="6" s="1"/>
  <c r="I172" i="7" s="1"/>
  <c r="U30" i="6"/>
  <c r="X30" i="6" s="1"/>
  <c r="S59" i="6"/>
  <c r="S106" i="6"/>
  <c r="R128" i="6"/>
  <c r="U165" i="6"/>
  <c r="X165" i="6" s="1"/>
  <c r="K165" i="7" s="1"/>
  <c r="S157" i="6"/>
  <c r="S283" i="6"/>
  <c r="Q52" i="6"/>
  <c r="V52" i="6" s="1"/>
  <c r="I52" i="7" s="1"/>
  <c r="T97" i="6"/>
  <c r="W97" i="6" s="1"/>
  <c r="J97" i="7" s="1"/>
  <c r="Q87" i="6"/>
  <c r="V87" i="6" s="1"/>
  <c r="I87" i="7" s="1"/>
  <c r="T111" i="6"/>
  <c r="W111" i="6" s="1"/>
  <c r="J111" i="7" s="1"/>
  <c r="S222" i="6"/>
  <c r="Q33" i="6"/>
  <c r="V33" i="6" s="1"/>
  <c r="I33" i="7" s="1"/>
  <c r="Q97" i="6"/>
  <c r="V97" i="6" s="1"/>
  <c r="I97" i="7" s="1"/>
  <c r="T74" i="6"/>
  <c r="W74" i="6" s="1"/>
  <c r="J74" i="7" s="1"/>
  <c r="S111" i="6"/>
  <c r="U264" i="6"/>
  <c r="X264" i="6" s="1"/>
  <c r="K264" i="7" s="1"/>
  <c r="R183" i="6"/>
  <c r="R280" i="6"/>
  <c r="S294" i="6"/>
  <c r="T387" i="6"/>
  <c r="W387" i="6" s="1"/>
  <c r="J387" i="7" s="1"/>
  <c r="U396" i="6"/>
  <c r="X396" i="6" s="1"/>
  <c r="K396" i="7" s="1"/>
  <c r="U225" i="6"/>
  <c r="X225" i="6" s="1"/>
  <c r="K225" i="7" s="1"/>
  <c r="U220" i="6"/>
  <c r="X220" i="6" s="1"/>
  <c r="K220" i="7" s="1"/>
  <c r="Q350" i="6"/>
  <c r="V350" i="6" s="1"/>
  <c r="I350" i="7" s="1"/>
  <c r="S312" i="6"/>
  <c r="T363" i="6"/>
  <c r="W363" i="6" s="1"/>
  <c r="J363" i="7" s="1"/>
  <c r="T433" i="6"/>
  <c r="W433" i="6" s="1"/>
  <c r="S280" i="6"/>
  <c r="S337" i="6"/>
  <c r="T349" i="6"/>
  <c r="W349" i="6" s="1"/>
  <c r="J349" i="7" s="1"/>
  <c r="U261" i="6"/>
  <c r="X261" i="6" s="1"/>
  <c r="K261" i="7" s="1"/>
  <c r="R34" i="6"/>
  <c r="S61" i="6"/>
  <c r="U90" i="6"/>
  <c r="X90" i="6" s="1"/>
  <c r="K90" i="7" s="1"/>
  <c r="U110" i="6"/>
  <c r="X110" i="6" s="1"/>
  <c r="K110" i="7" s="1"/>
  <c r="T114" i="6"/>
  <c r="W114" i="6" s="1"/>
  <c r="J114" i="7" s="1"/>
  <c r="T127" i="6"/>
  <c r="W127" i="6" s="1"/>
  <c r="J127" i="7" s="1"/>
  <c r="S208" i="6"/>
  <c r="R246" i="6"/>
  <c r="U267" i="6"/>
  <c r="X267" i="6" s="1"/>
  <c r="K267" i="7" s="1"/>
  <c r="S262" i="6"/>
  <c r="Q354" i="6"/>
  <c r="V354" i="6" s="1"/>
  <c r="I354" i="7" s="1"/>
  <c r="R295" i="6"/>
  <c r="S261" i="6"/>
  <c r="R53" i="6"/>
  <c r="T90" i="6"/>
  <c r="W90" i="6" s="1"/>
  <c r="J90" i="7" s="1"/>
  <c r="U114" i="6"/>
  <c r="X114" i="6" s="1"/>
  <c r="K114" i="7" s="1"/>
  <c r="U135" i="6"/>
  <c r="X135" i="6" s="1"/>
  <c r="R190" i="6"/>
  <c r="T196" i="6"/>
  <c r="W196" i="6" s="1"/>
  <c r="J196" i="7" s="1"/>
  <c r="R204" i="6"/>
  <c r="Q227" i="6"/>
  <c r="V227" i="6" s="1"/>
  <c r="I227" i="7" s="1"/>
  <c r="R290" i="6"/>
  <c r="Q249" i="6"/>
  <c r="V249" i="6" s="1"/>
  <c r="I249" i="7" s="1"/>
  <c r="Q299" i="6"/>
  <c r="V299" i="6" s="1"/>
  <c r="I299" i="7" s="1"/>
  <c r="R416" i="6"/>
  <c r="U236" i="6"/>
  <c r="X236" i="6" s="1"/>
  <c r="U204" i="6"/>
  <c r="X204" i="6" s="1"/>
  <c r="K204" i="7" s="1"/>
  <c r="T251" i="6"/>
  <c r="W251" i="6" s="1"/>
  <c r="J251" i="7" s="1"/>
  <c r="R296" i="6"/>
  <c r="S306" i="6"/>
  <c r="U299" i="6"/>
  <c r="X299" i="6" s="1"/>
  <c r="K299" i="7" s="1"/>
  <c r="S323" i="6"/>
  <c r="U194" i="6"/>
  <c r="X194" i="6" s="1"/>
  <c r="K194" i="7" s="1"/>
  <c r="T204" i="6"/>
  <c r="W204" i="6" s="1"/>
  <c r="U259" i="6"/>
  <c r="X259" i="6" s="1"/>
  <c r="K259" i="7" s="1"/>
  <c r="T285" i="6"/>
  <c r="W285" i="6" s="1"/>
  <c r="J285" i="7" s="1"/>
  <c r="Q297" i="6"/>
  <c r="V297" i="6" s="1"/>
  <c r="I297" i="7" s="1"/>
  <c r="T351" i="6"/>
  <c r="W351" i="6" s="1"/>
  <c r="J351" i="7" s="1"/>
  <c r="Q425" i="6"/>
  <c r="V425" i="6" s="1"/>
  <c r="I425" i="7" s="1"/>
  <c r="S462" i="6"/>
  <c r="R388" i="6"/>
  <c r="R381" i="6"/>
  <c r="Q399" i="6"/>
  <c r="V399" i="6" s="1"/>
  <c r="I399" i="7" s="1"/>
  <c r="Q368" i="6"/>
  <c r="V368" i="6" s="1"/>
  <c r="I368" i="7" s="1"/>
  <c r="Q300" i="6"/>
  <c r="V300" i="6" s="1"/>
  <c r="I300" i="7" s="1"/>
  <c r="T448" i="6"/>
  <c r="W448" i="6" s="1"/>
  <c r="J448" i="7" s="1"/>
  <c r="T413" i="6"/>
  <c r="W413" i="6" s="1"/>
  <c r="J413" i="7" s="1"/>
  <c r="S402" i="6"/>
  <c r="R300" i="6"/>
  <c r="S436" i="6"/>
  <c r="T138" i="6"/>
  <c r="W138" i="6" s="1"/>
  <c r="J138" i="7" s="1"/>
  <c r="S145" i="6"/>
  <c r="T215" i="6"/>
  <c r="W215" i="6" s="1"/>
  <c r="J215" i="7" s="1"/>
  <c r="R219" i="6"/>
  <c r="T271" i="6"/>
  <c r="W271" i="6" s="1"/>
  <c r="J271" i="7" s="1"/>
  <c r="R282" i="6"/>
  <c r="Q294" i="6"/>
  <c r="V294" i="6" s="1"/>
  <c r="I294" i="7" s="1"/>
  <c r="U263" i="6"/>
  <c r="X263" i="6" s="1"/>
  <c r="K263" i="7" s="1"/>
  <c r="Q310" i="6"/>
  <c r="V310" i="6" s="1"/>
  <c r="I310" i="7" s="1"/>
  <c r="T371" i="6"/>
  <c r="W371" i="6" s="1"/>
  <c r="J371" i="7" s="1"/>
  <c r="Q416" i="6"/>
  <c r="V416" i="6" s="1"/>
  <c r="I416" i="7" s="1"/>
  <c r="Q382" i="6"/>
  <c r="V382" i="6" s="1"/>
  <c r="I382" i="7" s="1"/>
  <c r="Q376" i="6"/>
  <c r="V376" i="6" s="1"/>
  <c r="I376" i="7" s="1"/>
  <c r="T348" i="6"/>
  <c r="W348" i="6" s="1"/>
  <c r="J348" i="7" s="1"/>
  <c r="Q457" i="6"/>
  <c r="V457" i="6" s="1"/>
  <c r="I457" i="7" s="1"/>
  <c r="Q548" i="6"/>
  <c r="V548" i="6" s="1"/>
  <c r="I548" i="7" s="1"/>
  <c r="U139" i="6"/>
  <c r="X139" i="6" s="1"/>
  <c r="K139" i="7" s="1"/>
  <c r="T246" i="6"/>
  <c r="W246" i="6" s="1"/>
  <c r="J246" i="7" s="1"/>
  <c r="R212" i="6"/>
  <c r="S46" i="6"/>
  <c r="S28" i="6"/>
  <c r="R64" i="6"/>
  <c r="S113" i="6"/>
  <c r="T145" i="6"/>
  <c r="W145" i="6" s="1"/>
  <c r="J145" i="7" s="1"/>
  <c r="T187" i="6"/>
  <c r="W187" i="6" s="1"/>
  <c r="J187" i="7" s="1"/>
  <c r="T95" i="6"/>
  <c r="W95" i="6" s="1"/>
  <c r="S117" i="6"/>
  <c r="T125" i="6"/>
  <c r="W125" i="6" s="1"/>
  <c r="J125" i="7" s="1"/>
  <c r="S183" i="6"/>
  <c r="U70" i="6"/>
  <c r="X70" i="6" s="1"/>
  <c r="K70" i="7" s="1"/>
  <c r="U202" i="6"/>
  <c r="X202" i="6" s="1"/>
  <c r="K202" i="7" s="1"/>
  <c r="S101" i="6"/>
  <c r="U250" i="6"/>
  <c r="X250" i="6" s="1"/>
  <c r="K250" i="7" s="1"/>
  <c r="R72" i="6"/>
  <c r="U74" i="6"/>
  <c r="X74" i="6" s="1"/>
  <c r="K74" i="7" s="1"/>
  <c r="R225" i="6"/>
  <c r="S24" i="6"/>
  <c r="U52" i="6"/>
  <c r="X52" i="6" s="1"/>
  <c r="K52" i="7" s="1"/>
  <c r="R93" i="6"/>
  <c r="T102" i="6"/>
  <c r="W102" i="6" s="1"/>
  <c r="J102" i="7" s="1"/>
  <c r="T182" i="6"/>
  <c r="W182" i="6" s="1"/>
  <c r="J182" i="7" s="1"/>
  <c r="Q179" i="6"/>
  <c r="V179" i="6" s="1"/>
  <c r="I179" i="7" s="1"/>
  <c r="S114" i="6"/>
  <c r="T192" i="6"/>
  <c r="W192" i="6" s="1"/>
  <c r="J192" i="7" s="1"/>
  <c r="U26" i="6"/>
  <c r="T51" i="6"/>
  <c r="W51" i="6" s="1"/>
  <c r="J51" i="7" s="1"/>
  <c r="T122" i="6"/>
  <c r="W122" i="6" s="1"/>
  <c r="J122" i="7" s="1"/>
  <c r="Q137" i="6"/>
  <c r="V137" i="6" s="1"/>
  <c r="I137" i="7" s="1"/>
  <c r="R40" i="6"/>
  <c r="U79" i="6"/>
  <c r="X79" i="6" s="1"/>
  <c r="U142" i="6"/>
  <c r="X142" i="6" s="1"/>
  <c r="R87" i="6"/>
  <c r="U111" i="6"/>
  <c r="X111" i="6" s="1"/>
  <c r="K111" i="7" s="1"/>
  <c r="U179" i="6"/>
  <c r="X179" i="6" s="1"/>
  <c r="K179" i="7" s="1"/>
  <c r="U309" i="6"/>
  <c r="X309" i="6" s="1"/>
  <c r="K309" i="7" s="1"/>
  <c r="U43" i="6"/>
  <c r="X43" i="6" s="1"/>
  <c r="K43" i="7" s="1"/>
  <c r="R79" i="6"/>
  <c r="S109" i="6"/>
  <c r="Q106" i="6"/>
  <c r="V106" i="6" s="1"/>
  <c r="I106" i="7" s="1"/>
  <c r="R130" i="6"/>
  <c r="S219" i="6"/>
  <c r="T39" i="6"/>
  <c r="W39" i="6" s="1"/>
  <c r="J39" i="7" s="1"/>
  <c r="T52" i="6"/>
  <c r="W52" i="6" s="1"/>
  <c r="J52" i="7" s="1"/>
  <c r="Q117" i="6"/>
  <c r="V117" i="6" s="1"/>
  <c r="I117" i="7" s="1"/>
  <c r="Q107" i="6"/>
  <c r="V107" i="6" s="1"/>
  <c r="I107" i="7" s="1"/>
  <c r="T130" i="6"/>
  <c r="W130" i="6" s="1"/>
  <c r="J130" i="7" s="1"/>
  <c r="R345" i="6"/>
  <c r="R242" i="6"/>
  <c r="R273" i="6"/>
  <c r="U318" i="6"/>
  <c r="X318" i="6" s="1"/>
  <c r="K318" i="7" s="1"/>
  <c r="U278" i="6"/>
  <c r="X278" i="6" s="1"/>
  <c r="K278" i="7" s="1"/>
  <c r="Q469" i="6"/>
  <c r="V469" i="6" s="1"/>
  <c r="I469" i="7" s="1"/>
  <c r="S192" i="6"/>
  <c r="U268" i="6"/>
  <c r="X268" i="6" s="1"/>
  <c r="K268" i="7" s="1"/>
  <c r="U249" i="6"/>
  <c r="X249" i="6" s="1"/>
  <c r="K249" i="7" s="1"/>
  <c r="S334" i="6"/>
  <c r="T257" i="6"/>
  <c r="W257" i="6" s="1"/>
  <c r="J257" i="7" s="1"/>
  <c r="Q445" i="6"/>
  <c r="V445" i="6" s="1"/>
  <c r="I445" i="7" s="1"/>
  <c r="Q220" i="6"/>
  <c r="V220" i="6" s="1"/>
  <c r="I220" i="7" s="1"/>
  <c r="S353" i="6"/>
  <c r="T357" i="6"/>
  <c r="W357" i="6" s="1"/>
  <c r="J357" i="7" s="1"/>
  <c r="Q305" i="6"/>
  <c r="V305" i="6" s="1"/>
  <c r="I305" i="7" s="1"/>
  <c r="R55" i="6"/>
  <c r="T78" i="6"/>
  <c r="W78" i="6" s="1"/>
  <c r="J78" i="7" s="1"/>
  <c r="U132" i="6"/>
  <c r="X132" i="6" s="1"/>
  <c r="K132" i="7" s="1"/>
  <c r="S124" i="6"/>
  <c r="U157" i="6"/>
  <c r="X157" i="6" s="1"/>
  <c r="K157" i="7" s="1"/>
  <c r="T193" i="6"/>
  <c r="W193" i="6" s="1"/>
  <c r="J193" i="7" s="1"/>
  <c r="Q210" i="6"/>
  <c r="V210" i="6" s="1"/>
  <c r="I210" i="7" s="1"/>
  <c r="T321" i="6"/>
  <c r="W321" i="6" s="1"/>
  <c r="J321" i="7" s="1"/>
  <c r="R266" i="6"/>
  <c r="R249" i="6"/>
  <c r="R309" i="6"/>
  <c r="U305" i="6"/>
  <c r="X305" i="6" s="1"/>
  <c r="K305" i="7" s="1"/>
  <c r="U21" i="6"/>
  <c r="X21" i="6" s="1"/>
  <c r="Q34" i="6"/>
  <c r="V34" i="6" s="1"/>
  <c r="U63" i="6"/>
  <c r="X63" i="6" s="1"/>
  <c r="K63" i="7" s="1"/>
  <c r="S78" i="6"/>
  <c r="S132" i="6"/>
  <c r="Q160" i="6"/>
  <c r="V160" i="6" s="1"/>
  <c r="I160" i="7" s="1"/>
  <c r="T157" i="6"/>
  <c r="W157" i="6" s="1"/>
  <c r="Q215" i="6"/>
  <c r="V215" i="6" s="1"/>
  <c r="I215" i="7" s="1"/>
  <c r="U271" i="6"/>
  <c r="X271" i="6" s="1"/>
  <c r="K271" i="7" s="1"/>
  <c r="Q251" i="6"/>
  <c r="V251" i="6" s="1"/>
  <c r="I251" i="7" s="1"/>
  <c r="Q296" i="6"/>
  <c r="V296" i="6" s="1"/>
  <c r="I296" i="7" s="1"/>
  <c r="T272" i="6"/>
  <c r="W272" i="6" s="1"/>
  <c r="J272" i="7" s="1"/>
  <c r="Q314" i="6"/>
  <c r="V314" i="6" s="1"/>
  <c r="I314" i="7" s="1"/>
  <c r="T365" i="6"/>
  <c r="W365" i="6" s="1"/>
  <c r="J365" i="7" s="1"/>
  <c r="U189" i="6"/>
  <c r="X189" i="6" s="1"/>
  <c r="K189" i="7" s="1"/>
  <c r="U238" i="6"/>
  <c r="X238" i="6" s="1"/>
  <c r="K238" i="7" s="1"/>
  <c r="R258" i="6"/>
  <c r="U313" i="6"/>
  <c r="X313" i="6" s="1"/>
  <c r="K313" i="7" s="1"/>
  <c r="R337" i="6"/>
  <c r="U316" i="6"/>
  <c r="X316" i="6" s="1"/>
  <c r="K316" i="7" s="1"/>
  <c r="T419" i="6"/>
  <c r="W419" i="6" s="1"/>
  <c r="J419" i="7" s="1"/>
  <c r="Q238" i="6"/>
  <c r="V238" i="6" s="1"/>
  <c r="I238" i="7" s="1"/>
  <c r="T238" i="6"/>
  <c r="W238" i="6" s="1"/>
  <c r="J238" i="7" s="1"/>
  <c r="T191" i="6"/>
  <c r="W191" i="6" s="1"/>
  <c r="J191" i="7" s="1"/>
  <c r="Q302" i="6"/>
  <c r="V302" i="6" s="1"/>
  <c r="I302" i="7" s="1"/>
  <c r="R310" i="6"/>
  <c r="T383" i="6"/>
  <c r="W383" i="6" s="1"/>
  <c r="J383" i="7" s="1"/>
  <c r="T434" i="6"/>
  <c r="W434" i="6" s="1"/>
  <c r="J434" i="7" s="1"/>
  <c r="S478" i="6"/>
  <c r="U420" i="6"/>
  <c r="X420" i="6" s="1"/>
  <c r="K420" i="7" s="1"/>
  <c r="T409" i="6"/>
  <c r="W409" i="6" s="1"/>
  <c r="J409" i="7" s="1"/>
  <c r="R411" i="6"/>
  <c r="R372" i="6"/>
  <c r="R365" i="6"/>
  <c r="Q509" i="6"/>
  <c r="V509" i="6" s="1"/>
  <c r="I509" i="7" s="1"/>
  <c r="S428" i="6"/>
  <c r="U412" i="6"/>
  <c r="X412" i="6" s="1"/>
  <c r="K412" i="7" s="1"/>
  <c r="S377" i="6"/>
  <c r="Q494" i="6"/>
  <c r="V494" i="6" s="1"/>
  <c r="I494" i="7" s="1"/>
  <c r="R160" i="6"/>
  <c r="R127" i="6"/>
  <c r="Q193" i="6"/>
  <c r="V193" i="6" s="1"/>
  <c r="I193" i="7" s="1"/>
  <c r="T234" i="6"/>
  <c r="W234" i="6" s="1"/>
  <c r="J234" i="7" s="1"/>
  <c r="U248" i="6"/>
  <c r="X248" i="6" s="1"/>
  <c r="K248" i="7" s="1"/>
  <c r="R250" i="6"/>
  <c r="R311" i="6"/>
  <c r="U272" i="6"/>
  <c r="X272" i="6" s="1"/>
  <c r="K272" i="7" s="1"/>
  <c r="S358" i="6"/>
  <c r="U257" i="6"/>
  <c r="X257" i="6" s="1"/>
  <c r="K257" i="7" s="1"/>
  <c r="T432" i="6"/>
  <c r="W432" i="6" s="1"/>
  <c r="J432" i="7" s="1"/>
  <c r="Q390" i="6"/>
  <c r="V390" i="6" s="1"/>
  <c r="I390" i="7" s="1"/>
  <c r="R380" i="6"/>
  <c r="T399" i="6"/>
  <c r="W399" i="6" s="1"/>
  <c r="J399" i="7" s="1"/>
  <c r="R360" i="6"/>
  <c r="S115" i="6"/>
  <c r="Q186" i="6"/>
  <c r="V186" i="6" s="1"/>
  <c r="I186" i="7" s="1"/>
  <c r="U183" i="6"/>
  <c r="X183" i="6" s="1"/>
  <c r="K183" i="7" s="1"/>
  <c r="S251" i="6"/>
  <c r="T317" i="6"/>
  <c r="W317" i="6" s="1"/>
  <c r="J317" i="7" s="1"/>
  <c r="Q311" i="6"/>
  <c r="V311" i="6" s="1"/>
  <c r="I311" i="7" s="1"/>
  <c r="Q306" i="6"/>
  <c r="V306" i="6" s="1"/>
  <c r="I306" i="7" s="1"/>
  <c r="S330" i="6"/>
  <c r="S257" i="6"/>
  <c r="Q328" i="6"/>
  <c r="V328" i="6" s="1"/>
  <c r="I328" i="7" s="1"/>
  <c r="T376" i="6"/>
  <c r="W376" i="6" s="1"/>
  <c r="J376" i="7" s="1"/>
  <c r="R396" i="6"/>
  <c r="R440" i="6"/>
  <c r="S474" i="6"/>
  <c r="S394" i="6"/>
  <c r="R401" i="6"/>
  <c r="T469" i="6"/>
  <c r="W469" i="6" s="1"/>
  <c r="J469" i="7" s="1"/>
  <c r="S370" i="6"/>
  <c r="S384" i="6"/>
  <c r="S409" i="6"/>
  <c r="R414" i="6"/>
  <c r="S465" i="6"/>
  <c r="T407" i="6"/>
  <c r="W407" i="6" s="1"/>
  <c r="R527" i="6"/>
  <c r="R472" i="6"/>
  <c r="R253" i="6"/>
  <c r="T464" i="6"/>
  <c r="W464" i="6" s="1"/>
  <c r="J464" i="7" s="1"/>
  <c r="R519" i="6"/>
  <c r="U453" i="6"/>
  <c r="X453" i="6" s="1"/>
  <c r="K453" i="7" s="1"/>
  <c r="T431" i="6"/>
  <c r="W431" i="6" s="1"/>
  <c r="J431" i="7" s="1"/>
  <c r="T519" i="6"/>
  <c r="W519" i="6" s="1"/>
  <c r="J519" i="7" s="1"/>
  <c r="S491" i="6"/>
  <c r="R501" i="6"/>
  <c r="Q41" i="6"/>
  <c r="V41" i="6" s="1"/>
  <c r="I41" i="7" s="1"/>
  <c r="T27" i="6"/>
  <c r="U36" i="6"/>
  <c r="X36" i="6" s="1"/>
  <c r="K36" i="7" s="1"/>
  <c r="R70" i="6"/>
  <c r="U133" i="6"/>
  <c r="X133" i="6" s="1"/>
  <c r="K133" i="7" s="1"/>
  <c r="U171" i="6"/>
  <c r="X171" i="6" s="1"/>
  <c r="K171" i="7" s="1"/>
  <c r="T228" i="6"/>
  <c r="W228" i="6" s="1"/>
  <c r="J228" i="7" s="1"/>
  <c r="Q143" i="6"/>
  <c r="V143" i="6" s="1"/>
  <c r="I143" i="7" s="1"/>
  <c r="R134" i="6"/>
  <c r="S138" i="6"/>
  <c r="U218" i="6"/>
  <c r="X218" i="6" s="1"/>
  <c r="K218" i="7" s="1"/>
  <c r="U125" i="6"/>
  <c r="X125" i="6" s="1"/>
  <c r="K125" i="7" s="1"/>
  <c r="T201" i="6"/>
  <c r="W201" i="6" s="1"/>
  <c r="J201" i="7" s="1"/>
  <c r="Q147" i="6"/>
  <c r="V147" i="6" s="1"/>
  <c r="I147" i="7" s="1"/>
  <c r="U51" i="6"/>
  <c r="X51" i="6" s="1"/>
  <c r="T117" i="6"/>
  <c r="W117" i="6" s="1"/>
  <c r="J117" i="7" s="1"/>
  <c r="Q139" i="6"/>
  <c r="V139" i="6" s="1"/>
  <c r="I139" i="7" s="1"/>
  <c r="R20" i="6"/>
  <c r="T45" i="6"/>
  <c r="W45" i="6" s="1"/>
  <c r="J45" i="7" s="1"/>
  <c r="R105" i="6"/>
  <c r="Q98" i="6"/>
  <c r="V98" i="6" s="1"/>
  <c r="I98" i="7" s="1"/>
  <c r="Q130" i="6"/>
  <c r="V130" i="6" s="1"/>
  <c r="I130" i="7" s="1"/>
  <c r="R139" i="6"/>
  <c r="U162" i="6"/>
  <c r="X162" i="6" s="1"/>
  <c r="K162" i="7" s="1"/>
  <c r="U201" i="6"/>
  <c r="X201" i="6" s="1"/>
  <c r="K201" i="7" s="1"/>
  <c r="U55" i="6"/>
  <c r="X55" i="6" s="1"/>
  <c r="K55" i="7" s="1"/>
  <c r="Q24" i="6"/>
  <c r="V24" i="6" s="1"/>
  <c r="Q102" i="6"/>
  <c r="V102" i="6" s="1"/>
  <c r="I102" i="7" s="1"/>
  <c r="R164" i="6"/>
  <c r="R28" i="6"/>
  <c r="R88" i="6"/>
  <c r="S98" i="6"/>
  <c r="R106" i="6"/>
  <c r="U130" i="6"/>
  <c r="X130" i="6" s="1"/>
  <c r="K130" i="7" s="1"/>
  <c r="T186" i="6"/>
  <c r="W186" i="6" s="1"/>
  <c r="J186" i="7" s="1"/>
  <c r="T28" i="6"/>
  <c r="W28" i="6" s="1"/>
  <c r="S70" i="6"/>
  <c r="R142" i="6"/>
  <c r="T103" i="6"/>
  <c r="W103" i="6" s="1"/>
  <c r="J103" i="7" s="1"/>
  <c r="Q162" i="6"/>
  <c r="V162" i="6" s="1"/>
  <c r="I162" i="7" s="1"/>
  <c r="S276" i="6"/>
  <c r="T43" i="6"/>
  <c r="W43" i="6" s="1"/>
  <c r="J43" i="7" s="1"/>
  <c r="T82" i="6"/>
  <c r="W82" i="6" s="1"/>
  <c r="J82" i="7" s="1"/>
  <c r="T101" i="6"/>
  <c r="W101" i="6" s="1"/>
  <c r="J101" i="7" s="1"/>
  <c r="S131" i="6"/>
  <c r="U131" i="6"/>
  <c r="X131" i="6" s="1"/>
  <c r="Q303" i="6"/>
  <c r="V303" i="6" s="1"/>
  <c r="I303" i="7" s="1"/>
  <c r="Q201" i="6"/>
  <c r="V201" i="6" s="1"/>
  <c r="I201" i="7" s="1"/>
  <c r="U227" i="6"/>
  <c r="X227" i="6" s="1"/>
  <c r="K227" i="7" s="1"/>
  <c r="T333" i="6"/>
  <c r="W333" i="6" s="1"/>
  <c r="J333" i="7" s="1"/>
  <c r="Q292" i="6"/>
  <c r="V292" i="6" s="1"/>
  <c r="I292" i="7" s="1"/>
  <c r="U188" i="6"/>
  <c r="X188" i="6" s="1"/>
  <c r="K188" i="7" s="1"/>
  <c r="T206" i="6"/>
  <c r="W206" i="6" s="1"/>
  <c r="J206" i="7" s="1"/>
  <c r="U240" i="6"/>
  <c r="X240" i="6" s="1"/>
  <c r="K240" i="7" s="1"/>
  <c r="Q263" i="6"/>
  <c r="V263" i="6" s="1"/>
  <c r="I263" i="7" s="1"/>
  <c r="T289" i="6"/>
  <c r="W289" i="6" s="1"/>
  <c r="J289" i="7" s="1"/>
  <c r="S281" i="6"/>
  <c r="T209" i="6"/>
  <c r="W209" i="6" s="1"/>
  <c r="J209" i="7" s="1"/>
  <c r="T284" i="6"/>
  <c r="W284" i="6" s="1"/>
  <c r="J284" i="7" s="1"/>
  <c r="S249" i="6"/>
  <c r="T292" i="6"/>
  <c r="W292" i="6" s="1"/>
  <c r="J292" i="7" s="1"/>
  <c r="T335" i="6"/>
  <c r="W335" i="6" s="1"/>
  <c r="J335" i="7" s="1"/>
  <c r="S47" i="6"/>
  <c r="Q105" i="6"/>
  <c r="V105" i="6" s="1"/>
  <c r="I105" i="7" s="1"/>
  <c r="S74" i="6"/>
  <c r="U138" i="6"/>
  <c r="X138" i="6" s="1"/>
  <c r="K138" i="7" s="1"/>
  <c r="U181" i="6"/>
  <c r="X181" i="6" s="1"/>
  <c r="K181" i="7" s="1"/>
  <c r="S244" i="6"/>
  <c r="T218" i="6"/>
  <c r="W218" i="6" s="1"/>
  <c r="R251" i="6"/>
  <c r="S296" i="6"/>
  <c r="S301" i="6"/>
  <c r="R312" i="6"/>
  <c r="S325" i="6"/>
  <c r="R42" i="6"/>
  <c r="S37" i="6"/>
  <c r="S53" i="6"/>
  <c r="T120" i="6"/>
  <c r="W120" i="6" s="1"/>
  <c r="J120" i="7" s="1"/>
  <c r="Q74" i="6"/>
  <c r="V74" i="6" s="1"/>
  <c r="I74" i="7" s="1"/>
  <c r="S146" i="6"/>
  <c r="S181" i="6"/>
  <c r="U234" i="6"/>
  <c r="X234" i="6" s="1"/>
  <c r="K234" i="7" s="1"/>
  <c r="Q248" i="6"/>
  <c r="V248" i="6" s="1"/>
  <c r="I248" i="7" s="1"/>
  <c r="R21" i="6"/>
  <c r="Q39" i="6"/>
  <c r="V39" i="6" s="1"/>
  <c r="I39" i="7" s="1"/>
  <c r="U42" i="6"/>
  <c r="X42" i="6" s="1"/>
  <c r="K42" i="7" s="1"/>
  <c r="U50" i="6"/>
  <c r="X50" i="6" s="1"/>
  <c r="K50" i="7" s="1"/>
  <c r="U147" i="6"/>
  <c r="X147" i="6" s="1"/>
  <c r="K147" i="7" s="1"/>
  <c r="U115" i="6"/>
  <c r="X115" i="6" s="1"/>
  <c r="K115" i="7" s="1"/>
  <c r="Q242" i="6"/>
  <c r="V242" i="6" s="1"/>
  <c r="I242" i="7" s="1"/>
  <c r="Q38" i="6"/>
  <c r="V38" i="6" s="1"/>
  <c r="I38" i="7" s="1"/>
  <c r="S141" i="6"/>
  <c r="Q127" i="6"/>
  <c r="V127" i="6" s="1"/>
  <c r="I127" i="7" s="1"/>
  <c r="Q268" i="6"/>
  <c r="V268" i="6" s="1"/>
  <c r="I268" i="7" s="1"/>
  <c r="U255" i="6"/>
  <c r="X255" i="6" s="1"/>
  <c r="K255" i="7" s="1"/>
  <c r="Q293" i="6"/>
  <c r="V293" i="6" s="1"/>
  <c r="I293" i="7" s="1"/>
  <c r="S128" i="6"/>
  <c r="R66" i="6"/>
  <c r="S93" i="6"/>
  <c r="R98" i="6"/>
  <c r="U28" i="6"/>
  <c r="X28" i="6" s="1"/>
  <c r="S42" i="6"/>
  <c r="S102" i="6"/>
  <c r="T110" i="6"/>
  <c r="W110" i="6" s="1"/>
  <c r="J110" i="7" s="1"/>
  <c r="S144" i="6"/>
  <c r="U199" i="6"/>
  <c r="X199" i="6" s="1"/>
  <c r="S127" i="6"/>
  <c r="Q246" i="6"/>
  <c r="V246" i="6" s="1"/>
  <c r="I246" i="7" s="1"/>
  <c r="T86" i="6"/>
  <c r="W86" i="6" s="1"/>
  <c r="J86" i="7" s="1"/>
  <c r="S20" i="6"/>
  <c r="Q110" i="6"/>
  <c r="V110" i="6" s="1"/>
  <c r="I110" i="7" s="1"/>
  <c r="Q159" i="6"/>
  <c r="V159" i="6" s="1"/>
  <c r="I159" i="7" s="1"/>
  <c r="S68" i="6"/>
  <c r="U126" i="6"/>
  <c r="X126" i="6" s="1"/>
  <c r="K126" i="7" s="1"/>
  <c r="T98" i="6"/>
  <c r="W98" i="6" s="1"/>
  <c r="Q157" i="6"/>
  <c r="V157" i="6" s="1"/>
  <c r="I157" i="7" s="1"/>
  <c r="R198" i="6"/>
  <c r="S27" i="6"/>
  <c r="R89" i="6"/>
  <c r="U102" i="6"/>
  <c r="X102" i="6" s="1"/>
  <c r="K102" i="7" s="1"/>
  <c r="Q114" i="6"/>
  <c r="V114" i="6" s="1"/>
  <c r="I114" i="7" s="1"/>
  <c r="S118" i="6"/>
  <c r="R333" i="6"/>
  <c r="Q28" i="6"/>
  <c r="V28" i="6" s="1"/>
  <c r="I28" i="7" s="1"/>
  <c r="U72" i="6"/>
  <c r="X72" i="6" s="1"/>
  <c r="K72" i="7" s="1"/>
  <c r="R81" i="6"/>
  <c r="Q92" i="6"/>
  <c r="V92" i="6" s="1"/>
  <c r="I92" i="7" s="1"/>
  <c r="R184" i="6"/>
  <c r="S324" i="6"/>
  <c r="R221" i="6"/>
  <c r="R254" i="6"/>
  <c r="T345" i="6"/>
  <c r="W345" i="6" s="1"/>
  <c r="U323" i="6"/>
  <c r="X323" i="6" s="1"/>
  <c r="K323" i="7" s="1"/>
  <c r="U177" i="6"/>
  <c r="X177" i="6" s="1"/>
  <c r="K177" i="7" s="1"/>
  <c r="T202" i="6"/>
  <c r="W202" i="6" s="1"/>
  <c r="J202" i="7" s="1"/>
  <c r="S287" i="6"/>
  <c r="U293" i="6"/>
  <c r="X293" i="6" s="1"/>
  <c r="U314" i="6"/>
  <c r="X314" i="6" s="1"/>
  <c r="K314" i="7" s="1"/>
  <c r="T395" i="6"/>
  <c r="W395" i="6" s="1"/>
  <c r="J395" i="7" s="1"/>
  <c r="R229" i="6"/>
  <c r="U232" i="6"/>
  <c r="X232" i="6" s="1"/>
  <c r="K232" i="7" s="1"/>
  <c r="T263" i="6"/>
  <c r="W263" i="6" s="1"/>
  <c r="J263" i="7" s="1"/>
  <c r="T307" i="6"/>
  <c r="W307" i="6" s="1"/>
  <c r="J307" i="7" s="1"/>
  <c r="T367" i="6"/>
  <c r="W367" i="6" s="1"/>
  <c r="J367" i="7" s="1"/>
  <c r="T29" i="6"/>
  <c r="W29" i="6" s="1"/>
  <c r="T59" i="6"/>
  <c r="W59" i="6" s="1"/>
  <c r="J59" i="7" s="1"/>
  <c r="T105" i="6"/>
  <c r="W105" i="6" s="1"/>
  <c r="J105" i="7" s="1"/>
  <c r="T121" i="6"/>
  <c r="W121" i="6" s="1"/>
  <c r="J121" i="7" s="1"/>
  <c r="R144" i="6"/>
  <c r="Q203" i="6"/>
  <c r="V203" i="6" s="1"/>
  <c r="I203" i="7" s="1"/>
  <c r="S209" i="6"/>
  <c r="T212" i="6"/>
  <c r="W212" i="6" s="1"/>
  <c r="J212" i="7" s="1"/>
  <c r="T255" i="6"/>
  <c r="W255" i="6" s="1"/>
  <c r="J255" i="7" s="1"/>
  <c r="U311" i="6"/>
  <c r="X311" i="6" s="1"/>
  <c r="K311" i="7" s="1"/>
  <c r="R308" i="6"/>
  <c r="S342" i="6"/>
  <c r="T411" i="6"/>
  <c r="W411" i="6" s="1"/>
  <c r="J411" i="7" s="1"/>
  <c r="T31" i="6"/>
  <c r="U47" i="6"/>
  <c r="X47" i="6" s="1"/>
  <c r="K47" i="7" s="1"/>
  <c r="U68" i="6"/>
  <c r="X68" i="6" s="1"/>
  <c r="K68" i="7" s="1"/>
  <c r="Q81" i="6"/>
  <c r="V81" i="6" s="1"/>
  <c r="I81" i="7" s="1"/>
  <c r="U122" i="6"/>
  <c r="X122" i="6" s="1"/>
  <c r="K122" i="7" s="1"/>
  <c r="U175" i="6"/>
  <c r="X175" i="6" s="1"/>
  <c r="K175" i="7" s="1"/>
  <c r="Q207" i="6"/>
  <c r="V207" i="6" s="1"/>
  <c r="I207" i="7" s="1"/>
  <c r="T189" i="6"/>
  <c r="W189" i="6" s="1"/>
  <c r="J189" i="7" s="1"/>
  <c r="S259" i="6"/>
  <c r="S191" i="6"/>
  <c r="R325" i="6"/>
  <c r="S277" i="6"/>
  <c r="R257" i="6"/>
  <c r="Q527" i="6"/>
  <c r="V527" i="6" s="1"/>
  <c r="I527" i="7" s="1"/>
  <c r="S236" i="6"/>
  <c r="Q250" i="6"/>
  <c r="V250" i="6" s="1"/>
  <c r="I250" i="7" s="1"/>
  <c r="Q283" i="6"/>
  <c r="V283" i="6" s="1"/>
  <c r="I283" i="7" s="1"/>
  <c r="R302" i="6"/>
  <c r="R277" i="6"/>
  <c r="T347" i="6"/>
  <c r="W347" i="6" s="1"/>
  <c r="J347" i="7" s="1"/>
  <c r="T400" i="6"/>
  <c r="W400" i="6" s="1"/>
  <c r="J400" i="7" s="1"/>
  <c r="R236" i="6"/>
  <c r="Q254" i="6"/>
  <c r="V254" i="6" s="1"/>
  <c r="I254" i="7" s="1"/>
  <c r="S270" i="6"/>
  <c r="S345" i="6"/>
  <c r="S354" i="6"/>
  <c r="U307" i="6"/>
  <c r="X307" i="6" s="1"/>
  <c r="K307" i="7" s="1"/>
  <c r="T505" i="6"/>
  <c r="W505" i="6" s="1"/>
  <c r="J505" i="7" s="1"/>
  <c r="S326" i="6"/>
  <c r="Q298" i="6"/>
  <c r="V298" i="6" s="1"/>
  <c r="I298" i="7" s="1"/>
  <c r="Q442" i="6"/>
  <c r="V442" i="6" s="1"/>
  <c r="I442" i="7" s="1"/>
  <c r="R397" i="6"/>
  <c r="T410" i="6"/>
  <c r="W410" i="6" s="1"/>
  <c r="J410" i="7" s="1"/>
  <c r="T393" i="6"/>
  <c r="W393" i="6" s="1"/>
  <c r="J393" i="7" s="1"/>
  <c r="T427" i="6"/>
  <c r="W427" i="6" s="1"/>
  <c r="J427" i="7" s="1"/>
  <c r="T336" i="6"/>
  <c r="W336" i="6" s="1"/>
  <c r="J336" i="7" s="1"/>
  <c r="T437" i="6"/>
  <c r="W437" i="6" s="1"/>
  <c r="J437" i="7" s="1"/>
  <c r="Q477" i="6"/>
  <c r="V477" i="6" s="1"/>
  <c r="I477" i="7" s="1"/>
  <c r="R102" i="6"/>
  <c r="U173" i="6"/>
  <c r="X173" i="6" s="1"/>
  <c r="K173" i="7" s="1"/>
  <c r="R208" i="6"/>
  <c r="R209" i="6"/>
  <c r="R201" i="6"/>
  <c r="U269" i="6"/>
  <c r="X269" i="6" s="1"/>
  <c r="K269" i="7" s="1"/>
  <c r="S26" i="6"/>
  <c r="U24" i="6"/>
  <c r="X24" i="6" s="1"/>
  <c r="R41" i="6"/>
  <c r="S91" i="6"/>
  <c r="S133" i="6"/>
  <c r="S179" i="6"/>
  <c r="U322" i="6"/>
  <c r="X322" i="6" s="1"/>
  <c r="K322" i="7" s="1"/>
  <c r="T99" i="6"/>
  <c r="W99" i="6" s="1"/>
  <c r="J99" i="7" s="1"/>
  <c r="R122" i="6"/>
  <c r="T162" i="6"/>
  <c r="W162" i="6" s="1"/>
  <c r="J162" i="7" s="1"/>
  <c r="T318" i="6"/>
  <c r="W318" i="6" s="1"/>
  <c r="J318" i="7" s="1"/>
  <c r="U41" i="6"/>
  <c r="X41" i="6" s="1"/>
  <c r="K41" i="7" s="1"/>
  <c r="R265" i="6"/>
  <c r="R162" i="6"/>
  <c r="Q136" i="6"/>
  <c r="V136" i="6" s="1"/>
  <c r="I136" i="7" s="1"/>
  <c r="T134" i="6"/>
  <c r="W134" i="6" s="1"/>
  <c r="J134" i="7" s="1"/>
  <c r="S125" i="6"/>
  <c r="R50" i="6"/>
  <c r="Q37" i="6"/>
  <c r="V37" i="6" s="1"/>
  <c r="I37" i="7" s="1"/>
  <c r="T85" i="6"/>
  <c r="W85" i="6" s="1"/>
  <c r="J85" i="7" s="1"/>
  <c r="R94" i="6"/>
  <c r="S136" i="6"/>
  <c r="S137" i="6"/>
  <c r="S202" i="6"/>
  <c r="S177" i="6"/>
  <c r="Q259" i="6"/>
  <c r="V259" i="6" s="1"/>
  <c r="I259" i="7" s="1"/>
  <c r="R49" i="6"/>
  <c r="Q138" i="6"/>
  <c r="V138" i="6" s="1"/>
  <c r="I138" i="7" s="1"/>
  <c r="U53" i="6"/>
  <c r="X53" i="6" s="1"/>
  <c r="K53" i="7" s="1"/>
  <c r="T76" i="6"/>
  <c r="W76" i="6" s="1"/>
  <c r="J76" i="7" s="1"/>
  <c r="Q124" i="6"/>
  <c r="V124" i="6" s="1"/>
  <c r="I124" i="7" s="1"/>
  <c r="R121" i="6"/>
  <c r="R137" i="6"/>
  <c r="R233" i="6"/>
  <c r="S55" i="6"/>
  <c r="Q78" i="6"/>
  <c r="V78" i="6" s="1"/>
  <c r="I78" i="7" s="1"/>
  <c r="T94" i="6"/>
  <c r="W94" i="6" s="1"/>
  <c r="J94" i="7" s="1"/>
  <c r="R165" i="6"/>
  <c r="T179" i="6"/>
  <c r="W179" i="6" s="1"/>
  <c r="J179" i="7" s="1"/>
  <c r="R62" i="6"/>
  <c r="T55" i="6"/>
  <c r="W55" i="6" s="1"/>
  <c r="J55" i="7" s="1"/>
  <c r="U91" i="6"/>
  <c r="X91" i="6" s="1"/>
  <c r="K91" i="7" s="1"/>
  <c r="U106" i="6"/>
  <c r="X106" i="6" s="1"/>
  <c r="K106" i="7" s="1"/>
  <c r="Q129" i="6"/>
  <c r="V129" i="6" s="1"/>
  <c r="I129" i="7" s="1"/>
  <c r="Q187" i="6"/>
  <c r="V187" i="6" s="1"/>
  <c r="I187" i="7" s="1"/>
  <c r="T391" i="6"/>
  <c r="W391" i="6" s="1"/>
  <c r="J391" i="7" s="1"/>
  <c r="Q264" i="6"/>
  <c r="V264" i="6" s="1"/>
  <c r="I264" i="7" s="1"/>
  <c r="S271" i="6"/>
  <c r="S265" i="6"/>
  <c r="R326" i="6"/>
  <c r="U186" i="6"/>
  <c r="X186" i="6" s="1"/>
  <c r="K186" i="7" s="1"/>
  <c r="S213" i="6"/>
  <c r="U291" i="6"/>
  <c r="X291" i="6" s="1"/>
  <c r="K291" i="7" s="1"/>
  <c r="T322" i="6"/>
  <c r="W322" i="6" s="1"/>
  <c r="J322" i="7" s="1"/>
  <c r="Q265" i="6"/>
  <c r="V265" i="6" s="1"/>
  <c r="I265" i="7" s="1"/>
  <c r="Q428" i="6"/>
  <c r="V428" i="6" s="1"/>
  <c r="I428" i="7" s="1"/>
  <c r="U270" i="6"/>
  <c r="X270" i="6" s="1"/>
  <c r="K270" i="7" s="1"/>
  <c r="T282" i="6"/>
  <c r="W282" i="6" s="1"/>
  <c r="J282" i="7" s="1"/>
  <c r="Q308" i="6"/>
  <c r="V308" i="6" s="1"/>
  <c r="I308" i="7" s="1"/>
  <c r="S338" i="6"/>
  <c r="R395" i="6"/>
  <c r="S34" i="6"/>
  <c r="Q64" i="6"/>
  <c r="V64" i="6" s="1"/>
  <c r="I64" i="7" s="1"/>
  <c r="S97" i="6"/>
  <c r="T92" i="6"/>
  <c r="W92" i="6" s="1"/>
  <c r="J92" i="7" s="1"/>
  <c r="T118" i="6"/>
  <c r="W118" i="6" s="1"/>
  <c r="R186" i="6"/>
  <c r="T183" i="6"/>
  <c r="W183" i="6" s="1"/>
  <c r="J183" i="7" s="1"/>
  <c r="U256" i="6"/>
  <c r="X256" i="6" s="1"/>
  <c r="K256" i="7" s="1"/>
  <c r="Q231" i="6"/>
  <c r="V231" i="6" s="1"/>
  <c r="I231" i="7" s="1"/>
  <c r="S285" i="6"/>
  <c r="R334" i="6"/>
  <c r="R299" i="6"/>
  <c r="R442" i="6"/>
  <c r="R25" i="6"/>
  <c r="Q62" i="6"/>
  <c r="V62" i="6" s="1"/>
  <c r="I62" i="7" s="1"/>
  <c r="T66" i="6"/>
  <c r="W66" i="6" s="1"/>
  <c r="J66" i="7" s="1"/>
  <c r="R97" i="6"/>
  <c r="U92" i="6"/>
  <c r="X92" i="6" s="1"/>
  <c r="K92" i="7" s="1"/>
  <c r="R170" i="6"/>
  <c r="U187" i="6"/>
  <c r="X187" i="6" s="1"/>
  <c r="U221" i="6"/>
  <c r="X221" i="6" s="1"/>
  <c r="K221" i="7" s="1"/>
  <c r="S220" i="6"/>
  <c r="U33" i="6"/>
  <c r="X33" i="6" s="1"/>
  <c r="T119" i="6"/>
  <c r="W119" i="6" s="1"/>
  <c r="J119" i="7" s="1"/>
  <c r="S121" i="6"/>
  <c r="R189" i="6"/>
  <c r="Q94" i="6"/>
  <c r="V94" i="6" s="1"/>
  <c r="I94" i="7" s="1"/>
  <c r="U124" i="6"/>
  <c r="X124" i="6" s="1"/>
  <c r="K124" i="7" s="1"/>
  <c r="T359" i="6"/>
  <c r="W359" i="6" s="1"/>
  <c r="J359" i="7" s="1"/>
  <c r="S308" i="6"/>
  <c r="Q191" i="6"/>
  <c r="V191" i="6" s="1"/>
  <c r="I191" i="7" s="1"/>
  <c r="T109" i="6"/>
  <c r="W109" i="6" s="1"/>
  <c r="Q279" i="6"/>
  <c r="V279" i="6" s="1"/>
  <c r="I279" i="7" s="1"/>
  <c r="T281" i="6"/>
  <c r="W281" i="6" s="1"/>
  <c r="J281" i="7" s="1"/>
  <c r="R271" i="6"/>
  <c r="Q342" i="6"/>
  <c r="V342" i="6" s="1"/>
  <c r="I342" i="7" s="1"/>
  <c r="U450" i="6"/>
  <c r="X450" i="6" s="1"/>
  <c r="K450" i="7" s="1"/>
  <c r="Q287" i="6"/>
  <c r="V287" i="6" s="1"/>
  <c r="I287" i="7" s="1"/>
  <c r="Q301" i="6"/>
  <c r="V301" i="6" s="1"/>
  <c r="I301" i="7" s="1"/>
  <c r="R332" i="6"/>
  <c r="S348" i="6"/>
  <c r="T344" i="6"/>
  <c r="W344" i="6" s="1"/>
  <c r="J344" i="7" s="1"/>
  <c r="U87" i="6"/>
  <c r="X87" i="6" s="1"/>
  <c r="K87" i="7" s="1"/>
  <c r="Q192" i="6"/>
  <c r="V192" i="6" s="1"/>
  <c r="I192" i="7" s="1"/>
  <c r="Q240" i="6"/>
  <c r="V240" i="6" s="1"/>
  <c r="I240" i="7" s="1"/>
  <c r="U304" i="6"/>
  <c r="X304" i="6" s="1"/>
  <c r="K304" i="7" s="1"/>
  <c r="R316" i="6"/>
  <c r="Q290" i="6"/>
  <c r="V290" i="6" s="1"/>
  <c r="I290" i="7" s="1"/>
  <c r="Q417" i="6"/>
  <c r="V417" i="6" s="1"/>
  <c r="I417" i="7" s="1"/>
  <c r="R430" i="6"/>
  <c r="S193" i="6"/>
  <c r="S288" i="6"/>
  <c r="U274" i="6"/>
  <c r="X274" i="6" s="1"/>
  <c r="K274" i="7" s="1"/>
  <c r="U320" i="6"/>
  <c r="X320" i="6" s="1"/>
  <c r="K320" i="7" s="1"/>
  <c r="T301" i="6"/>
  <c r="W301" i="6" s="1"/>
  <c r="J301" i="7" s="1"/>
  <c r="R432" i="6"/>
  <c r="S388" i="6"/>
  <c r="T369" i="6"/>
  <c r="W369" i="6" s="1"/>
  <c r="J369" i="7" s="1"/>
  <c r="Q489" i="6"/>
  <c r="V489" i="6" s="1"/>
  <c r="I489" i="7" s="1"/>
  <c r="U404" i="6"/>
  <c r="X404" i="6" s="1"/>
  <c r="K404" i="7" s="1"/>
  <c r="Q461" i="6"/>
  <c r="V461" i="6" s="1"/>
  <c r="I461" i="7" s="1"/>
  <c r="U478" i="6"/>
  <c r="X478" i="6" s="1"/>
  <c r="K478" i="7" s="1"/>
  <c r="T388" i="6"/>
  <c r="W388" i="6" s="1"/>
  <c r="J388" i="7" s="1"/>
  <c r="Q465" i="6"/>
  <c r="V465" i="6" s="1"/>
  <c r="I465" i="7" s="1"/>
  <c r="Q481" i="6"/>
  <c r="V481" i="6" s="1"/>
  <c r="I481" i="7" s="1"/>
  <c r="R448" i="6"/>
  <c r="U517" i="6"/>
  <c r="X517" i="6" s="1"/>
  <c r="K517" i="7" s="1"/>
  <c r="T415" i="6"/>
  <c r="W415" i="6" s="1"/>
  <c r="J415" i="7" s="1"/>
  <c r="R494" i="6"/>
  <c r="R444" i="6"/>
  <c r="Q491" i="6"/>
  <c r="V491" i="6" s="1"/>
  <c r="I491" i="7" s="1"/>
  <c r="R530" i="6"/>
  <c r="Q444" i="6"/>
  <c r="V444" i="6" s="1"/>
  <c r="I444" i="7" s="1"/>
  <c r="T430" i="6"/>
  <c r="W430" i="6" s="1"/>
  <c r="J430" i="7" s="1"/>
  <c r="S499" i="6"/>
  <c r="S450" i="6"/>
  <c r="R405" i="6"/>
  <c r="Q394" i="6"/>
  <c r="V394" i="6" s="1"/>
  <c r="I394" i="7" s="1"/>
  <c r="R420" i="6"/>
  <c r="T417" i="6"/>
  <c r="W417" i="6" s="1"/>
  <c r="R464" i="6"/>
  <c r="S492" i="6"/>
  <c r="U552" i="6"/>
  <c r="X552" i="6" s="1"/>
  <c r="K552" i="7" s="1"/>
  <c r="R499" i="6"/>
  <c r="T370" i="6"/>
  <c r="W370" i="6" s="1"/>
  <c r="J370" i="7" s="1"/>
  <c r="R368" i="6"/>
  <c r="U300" i="6"/>
  <c r="X300" i="6" s="1"/>
  <c r="K300" i="7" s="1"/>
  <c r="S440" i="6"/>
  <c r="U407" i="6"/>
  <c r="X407" i="6" s="1"/>
  <c r="K407" i="7" s="1"/>
  <c r="Q498" i="6"/>
  <c r="V498" i="6" s="1"/>
  <c r="I498" i="7" s="1"/>
  <c r="R507" i="6"/>
  <c r="Q499" i="6"/>
  <c r="V499" i="6" s="1"/>
  <c r="I499" i="7" s="1"/>
  <c r="R423" i="6"/>
  <c r="U525" i="6"/>
  <c r="X525" i="6" s="1"/>
  <c r="K525" i="7" s="1"/>
  <c r="Q545" i="6"/>
  <c r="V545" i="6" s="1"/>
  <c r="I545" i="7" s="1"/>
  <c r="S448" i="6"/>
  <c r="T477" i="6"/>
  <c r="W477" i="6" s="1"/>
  <c r="S445" i="6"/>
  <c r="S529" i="6"/>
  <c r="T552" i="6"/>
  <c r="W552" i="6" s="1"/>
  <c r="J552" i="7" s="1"/>
  <c r="T506" i="6"/>
  <c r="W506" i="6" s="1"/>
  <c r="J506" i="7" s="1"/>
  <c r="S483" i="6"/>
  <c r="Q48" i="6"/>
  <c r="V48" i="6" s="1"/>
  <c r="I48" i="7" s="1"/>
  <c r="T185" i="6"/>
  <c r="W185" i="6" s="1"/>
  <c r="J185" i="7" s="1"/>
  <c r="T23" i="6"/>
  <c r="W23" i="6" s="1"/>
  <c r="J23" i="7" s="1"/>
  <c r="R278" i="6"/>
  <c r="R114" i="6"/>
  <c r="U145" i="6"/>
  <c r="X145" i="6" s="1"/>
  <c r="K145" i="7" s="1"/>
  <c r="Q252" i="6"/>
  <c r="V252" i="6" s="1"/>
  <c r="I252" i="7" s="1"/>
  <c r="T320" i="6"/>
  <c r="W320" i="6" s="1"/>
  <c r="R84" i="6"/>
  <c r="T325" i="6"/>
  <c r="W325" i="6" s="1"/>
  <c r="J325" i="7" s="1"/>
  <c r="R136" i="6"/>
  <c r="Q313" i="6"/>
  <c r="V313" i="6" s="1"/>
  <c r="I313" i="7" s="1"/>
  <c r="R307" i="6"/>
  <c r="T288" i="6"/>
  <c r="W288" i="6" s="1"/>
  <c r="J288" i="7" s="1"/>
  <c r="R342" i="6"/>
  <c r="U466" i="6"/>
  <c r="X466" i="6" s="1"/>
  <c r="K466" i="7" s="1"/>
  <c r="S275" i="6"/>
  <c r="S292" i="6"/>
  <c r="R340" i="6"/>
  <c r="T278" i="6"/>
  <c r="W278" i="6" s="1"/>
  <c r="J278" i="7" s="1"/>
  <c r="S385" i="6"/>
  <c r="S376" i="6"/>
  <c r="S107" i="6"/>
  <c r="S194" i="6"/>
  <c r="T276" i="6"/>
  <c r="W276" i="6" s="1"/>
  <c r="J276" i="7" s="1"/>
  <c r="Q330" i="6"/>
  <c r="V330" i="6" s="1"/>
  <c r="I330" i="7" s="1"/>
  <c r="Q261" i="6"/>
  <c r="V261" i="6" s="1"/>
  <c r="I261" i="7" s="1"/>
  <c r="S328" i="6"/>
  <c r="T426" i="6"/>
  <c r="W426" i="6" s="1"/>
  <c r="R482" i="6"/>
  <c r="Q194" i="6"/>
  <c r="V194" i="6" s="1"/>
  <c r="I194" i="7" s="1"/>
  <c r="Q244" i="6"/>
  <c r="V244" i="6" s="1"/>
  <c r="I244" i="7" s="1"/>
  <c r="U296" i="6"/>
  <c r="X296" i="6" s="1"/>
  <c r="K296" i="7" s="1"/>
  <c r="R330" i="6"/>
  <c r="Q316" i="6"/>
  <c r="V316" i="6" s="1"/>
  <c r="I316" i="7" s="1"/>
  <c r="U474" i="6"/>
  <c r="X474" i="6" s="1"/>
  <c r="K474" i="7" s="1"/>
  <c r="T402" i="6"/>
  <c r="W402" i="6" s="1"/>
  <c r="S389" i="6"/>
  <c r="S458" i="6"/>
  <c r="Q418" i="6"/>
  <c r="V418" i="6" s="1"/>
  <c r="I418" i="7" s="1"/>
  <c r="S398" i="6"/>
  <c r="R328" i="6"/>
  <c r="S352" i="6"/>
  <c r="U469" i="6"/>
  <c r="X469" i="6" s="1"/>
  <c r="K469" i="7" s="1"/>
  <c r="S449" i="6"/>
  <c r="T456" i="6"/>
  <c r="W456" i="6" s="1"/>
  <c r="J456" i="7" s="1"/>
  <c r="U481" i="6"/>
  <c r="X481" i="6" s="1"/>
  <c r="K481" i="7" s="1"/>
  <c r="Q543" i="6"/>
  <c r="V543" i="6" s="1"/>
  <c r="I543" i="7" s="1"/>
  <c r="S477" i="6"/>
  <c r="R503" i="6"/>
  <c r="S501" i="6"/>
  <c r="T538" i="6"/>
  <c r="W538" i="6" s="1"/>
  <c r="J538" i="7" s="1"/>
  <c r="T476" i="6"/>
  <c r="W476" i="6" s="1"/>
  <c r="J476" i="7" s="1"/>
  <c r="T491" i="6"/>
  <c r="W491" i="6" s="1"/>
  <c r="J491" i="7" s="1"/>
  <c r="U436" i="6"/>
  <c r="X436" i="6" s="1"/>
  <c r="K436" i="7" s="1"/>
  <c r="S466" i="6"/>
  <c r="S421" i="6"/>
  <c r="Q409" i="6"/>
  <c r="V409" i="6" s="1"/>
  <c r="I409" i="7" s="1"/>
  <c r="T300" i="6"/>
  <c r="W300" i="6" s="1"/>
  <c r="J300" i="7" s="1"/>
  <c r="U438" i="6"/>
  <c r="X438" i="6" s="1"/>
  <c r="K438" i="7" s="1"/>
  <c r="S486" i="6"/>
  <c r="Q523" i="6"/>
  <c r="V523" i="6" s="1"/>
  <c r="I523" i="7" s="1"/>
  <c r="U487" i="6"/>
  <c r="X487" i="6" s="1"/>
  <c r="K487" i="7" s="1"/>
  <c r="T378" i="6"/>
  <c r="W378" i="6" s="1"/>
  <c r="J378" i="7" s="1"/>
  <c r="Q380" i="6"/>
  <c r="V380" i="6" s="1"/>
  <c r="I380" i="7" s="1"/>
  <c r="U315" i="6"/>
  <c r="X315" i="6" s="1"/>
  <c r="K315" i="7" s="1"/>
  <c r="T493" i="6"/>
  <c r="W493" i="6" s="1"/>
  <c r="J493" i="7" s="1"/>
  <c r="T423" i="6"/>
  <c r="W423" i="6" s="1"/>
  <c r="Q525" i="6"/>
  <c r="V525" i="6" s="1"/>
  <c r="I525" i="7" s="1"/>
  <c r="T535" i="6"/>
  <c r="W535" i="6" s="1"/>
  <c r="J535" i="7" s="1"/>
  <c r="S468" i="6"/>
  <c r="Q414" i="6"/>
  <c r="V414" i="6" s="1"/>
  <c r="I414" i="7" s="1"/>
  <c r="S480" i="6"/>
  <c r="R460" i="6"/>
  <c r="Q485" i="6"/>
  <c r="V485" i="6" s="1"/>
  <c r="I485" i="7" s="1"/>
  <c r="S461" i="6"/>
  <c r="S253" i="6"/>
  <c r="R526" i="6"/>
  <c r="U533" i="6"/>
  <c r="X533" i="6" s="1"/>
  <c r="K533" i="7" s="1"/>
  <c r="U546" i="6"/>
  <c r="X546" i="6" s="1"/>
  <c r="K546" i="7" s="1"/>
  <c r="S250" i="6"/>
  <c r="T34" i="6"/>
  <c r="W34" i="6" s="1"/>
  <c r="R74" i="6"/>
  <c r="U178" i="6"/>
  <c r="X178" i="6" s="1"/>
  <c r="K178" i="7" s="1"/>
  <c r="U134" i="6"/>
  <c r="X134" i="6" s="1"/>
  <c r="K134" i="7" s="1"/>
  <c r="R259" i="6"/>
  <c r="R421" i="6"/>
  <c r="T81" i="6"/>
  <c r="W81" i="6" s="1"/>
  <c r="J81" i="7" s="1"/>
  <c r="R329" i="6"/>
  <c r="Q144" i="6"/>
  <c r="V144" i="6" s="1"/>
  <c r="I144" i="7" s="1"/>
  <c r="R285" i="6"/>
  <c r="U477" i="6"/>
  <c r="X477" i="6" s="1"/>
  <c r="K477" i="7" s="1"/>
  <c r="T230" i="6"/>
  <c r="W230" i="6" s="1"/>
  <c r="J230" i="7" s="1"/>
  <c r="U295" i="6"/>
  <c r="X295" i="6" s="1"/>
  <c r="K295" i="7" s="1"/>
  <c r="S189" i="6"/>
  <c r="R262" i="6"/>
  <c r="R419" i="6"/>
  <c r="Q434" i="6"/>
  <c r="V434" i="6" s="1"/>
  <c r="I434" i="7" s="1"/>
  <c r="R292" i="6"/>
  <c r="S417" i="6"/>
  <c r="Q426" i="6"/>
  <c r="V426" i="6" s="1"/>
  <c r="I426" i="7" s="1"/>
  <c r="U128" i="6"/>
  <c r="X128" i="6" s="1"/>
  <c r="K128" i="7" s="1"/>
  <c r="R213" i="6"/>
  <c r="R255" i="6"/>
  <c r="R306" i="6"/>
  <c r="R281" i="6"/>
  <c r="U399" i="6"/>
  <c r="X399" i="6" s="1"/>
  <c r="K399" i="7" s="1"/>
  <c r="T396" i="6"/>
  <c r="W396" i="6" s="1"/>
  <c r="R166" i="6"/>
  <c r="Q219" i="6"/>
  <c r="V219" i="6" s="1"/>
  <c r="I219" i="7" s="1"/>
  <c r="R276" i="6"/>
  <c r="R324" i="6"/>
  <c r="T337" i="6"/>
  <c r="W337" i="6" s="1"/>
  <c r="J337" i="7" s="1"/>
  <c r="U265" i="6"/>
  <c r="X265" i="6" s="1"/>
  <c r="K265" i="7" s="1"/>
  <c r="T366" i="6"/>
  <c r="W366" i="6" s="1"/>
  <c r="J366" i="7" s="1"/>
  <c r="S418" i="6"/>
  <c r="T401" i="6"/>
  <c r="W401" i="6" s="1"/>
  <c r="T328" i="6"/>
  <c r="W328" i="6" s="1"/>
  <c r="J328" i="7" s="1"/>
  <c r="Q420" i="6"/>
  <c r="V420" i="6" s="1"/>
  <c r="I420" i="7" s="1"/>
  <c r="Q440" i="6"/>
  <c r="V440" i="6" s="1"/>
  <c r="I440" i="7" s="1"/>
  <c r="S378" i="6"/>
  <c r="Q404" i="6"/>
  <c r="V404" i="6" s="1"/>
  <c r="I404" i="7" s="1"/>
  <c r="Q398" i="6"/>
  <c r="V398" i="6" s="1"/>
  <c r="I398" i="7" s="1"/>
  <c r="R415" i="6"/>
  <c r="Q460" i="6"/>
  <c r="V460" i="6" s="1"/>
  <c r="I460" i="7" s="1"/>
  <c r="Q521" i="6"/>
  <c r="V521" i="6" s="1"/>
  <c r="I521" i="7" s="1"/>
  <c r="Q538" i="6"/>
  <c r="V538" i="6" s="1"/>
  <c r="I538" i="7" s="1"/>
  <c r="S490" i="6"/>
  <c r="U484" i="6"/>
  <c r="X484" i="6" s="1"/>
  <c r="K484" i="7" s="1"/>
  <c r="S506" i="6"/>
  <c r="Q436" i="6"/>
  <c r="V436" i="6" s="1"/>
  <c r="I436" i="7" s="1"/>
  <c r="S482" i="6"/>
  <c r="U537" i="6"/>
  <c r="X537" i="6" s="1"/>
  <c r="K537" i="7" s="1"/>
  <c r="T533" i="6"/>
  <c r="W533" i="6" s="1"/>
  <c r="U290" i="6"/>
  <c r="X290" i="6" s="1"/>
  <c r="K290" i="7" s="1"/>
  <c r="S332" i="6"/>
  <c r="T418" i="6"/>
  <c r="W418" i="6" s="1"/>
  <c r="J418" i="7" s="1"/>
  <c r="Q315" i="6"/>
  <c r="V315" i="6" s="1"/>
  <c r="I315" i="7" s="1"/>
  <c r="Q473" i="6"/>
  <c r="V473" i="6" s="1"/>
  <c r="I473" i="7" s="1"/>
  <c r="T522" i="6"/>
  <c r="W522" i="6" s="1"/>
  <c r="Q495" i="6"/>
  <c r="V495" i="6" s="1"/>
  <c r="I495" i="7" s="1"/>
  <c r="U526" i="6"/>
  <c r="X526" i="6" s="1"/>
  <c r="K526" i="7" s="1"/>
  <c r="R408" i="6"/>
  <c r="T386" i="6"/>
  <c r="W386" i="6" s="1"/>
  <c r="J386" i="7" s="1"/>
  <c r="R384" i="6"/>
  <c r="S401" i="6"/>
  <c r="S422" i="6"/>
  <c r="T468" i="6"/>
  <c r="W468" i="6" s="1"/>
  <c r="J468" i="7" s="1"/>
  <c r="S414" i="6"/>
  <c r="Q552" i="6"/>
  <c r="V552" i="6" s="1"/>
  <c r="I552" i="7" s="1"/>
  <c r="Q476" i="6"/>
  <c r="V476" i="6" s="1"/>
  <c r="I476" i="7" s="1"/>
  <c r="U445" i="6"/>
  <c r="X445" i="6" s="1"/>
  <c r="K445" i="7" s="1"/>
  <c r="S502" i="6"/>
  <c r="R489" i="6"/>
  <c r="Q517" i="6"/>
  <c r="V517" i="6" s="1"/>
  <c r="I517" i="7" s="1"/>
  <c r="R484" i="6"/>
  <c r="T494" i="6"/>
  <c r="W494" i="6" s="1"/>
  <c r="J494" i="7" s="1"/>
  <c r="T501" i="6"/>
  <c r="W501" i="6" s="1"/>
  <c r="J501" i="7" s="1"/>
  <c r="U545" i="6"/>
  <c r="X545" i="6" s="1"/>
  <c r="K545" i="7" s="1"/>
  <c r="R543" i="6"/>
  <c r="S546" i="6"/>
  <c r="T213" i="6"/>
  <c r="W213" i="6" s="1"/>
  <c r="J213" i="7" s="1"/>
  <c r="S87" i="6"/>
  <c r="U44" i="6"/>
  <c r="X44" i="6" s="1"/>
  <c r="K44" i="7" s="1"/>
  <c r="Q285" i="6"/>
  <c r="V285" i="6" s="1"/>
  <c r="I285" i="7" s="1"/>
  <c r="T319" i="6"/>
  <c r="W319" i="6" s="1"/>
  <c r="J319" i="7" s="1"/>
  <c r="S374" i="6"/>
  <c r="T324" i="6"/>
  <c r="W324" i="6" s="1"/>
  <c r="R490" i="6"/>
  <c r="S349" i="6"/>
  <c r="S404" i="6"/>
  <c r="T425" i="6"/>
  <c r="W425" i="6" s="1"/>
  <c r="J425" i="7" s="1"/>
  <c r="S464" i="6"/>
  <c r="Q480" i="6"/>
  <c r="V480" i="6" s="1"/>
  <c r="I480" i="7" s="1"/>
  <c r="Q487" i="6"/>
  <c r="V487" i="6" s="1"/>
  <c r="I487" i="7" s="1"/>
  <c r="T487" i="6"/>
  <c r="W487" i="6" s="1"/>
  <c r="J487" i="7" s="1"/>
  <c r="T408" i="6"/>
  <c r="W408" i="6" s="1"/>
  <c r="R385" i="6"/>
  <c r="U502" i="6"/>
  <c r="X502" i="6" s="1"/>
  <c r="K502" i="7" s="1"/>
  <c r="T441" i="6"/>
  <c r="W441" i="6" s="1"/>
  <c r="J441" i="7" s="1"/>
  <c r="T502" i="6"/>
  <c r="W502" i="6" s="1"/>
  <c r="J502" i="7" s="1"/>
  <c r="U513" i="6"/>
  <c r="X513" i="6" s="1"/>
  <c r="K513" i="7" s="1"/>
  <c r="U527" i="6"/>
  <c r="X527" i="6" s="1"/>
  <c r="K527" i="7" s="1"/>
  <c r="S526" i="6"/>
  <c r="Q80" i="6"/>
  <c r="V80" i="6" s="1"/>
  <c r="I80" i="7" s="1"/>
  <c r="T35" i="6"/>
  <c r="W35" i="6" s="1"/>
  <c r="T72" i="6"/>
  <c r="W72" i="6" s="1"/>
  <c r="J72" i="7" s="1"/>
  <c r="R26" i="6"/>
  <c r="S206" i="6"/>
  <c r="Q36" i="6"/>
  <c r="V36" i="6" s="1"/>
  <c r="I36" i="7" s="1"/>
  <c r="T353" i="6"/>
  <c r="W353" i="6" s="1"/>
  <c r="J353" i="7" s="1"/>
  <c r="U212" i="6"/>
  <c r="X212" i="6" s="1"/>
  <c r="K212" i="7" s="1"/>
  <c r="Q131" i="6"/>
  <c r="V131" i="6" s="1"/>
  <c r="I131" i="7" s="1"/>
  <c r="U286" i="6"/>
  <c r="X286" i="6" s="1"/>
  <c r="K286" i="7" s="1"/>
  <c r="T139" i="6"/>
  <c r="W139" i="6" s="1"/>
  <c r="J139" i="7" s="1"/>
  <c r="S302" i="6"/>
  <c r="R187" i="6"/>
  <c r="R191" i="6"/>
  <c r="S310" i="6"/>
  <c r="S242" i="6"/>
  <c r="S320" i="6"/>
  <c r="T424" i="6"/>
  <c r="W424" i="6" s="1"/>
  <c r="J424" i="7" s="1"/>
  <c r="Q352" i="6"/>
  <c r="V352" i="6" s="1"/>
  <c r="I352" i="7" s="1"/>
  <c r="U352" i="6"/>
  <c r="X352" i="6" s="1"/>
  <c r="K352" i="7" s="1"/>
  <c r="R433" i="6"/>
  <c r="Q348" i="6"/>
  <c r="V348" i="6" s="1"/>
  <c r="I348" i="7" s="1"/>
  <c r="Q146" i="6"/>
  <c r="V146" i="6" s="1"/>
  <c r="I146" i="7" s="1"/>
  <c r="T222" i="6"/>
  <c r="W222" i="6" s="1"/>
  <c r="J222" i="7" s="1"/>
  <c r="T259" i="6"/>
  <c r="W259" i="6" s="1"/>
  <c r="J259" i="7" s="1"/>
  <c r="R341" i="6"/>
  <c r="T309" i="6"/>
  <c r="W309" i="6" s="1"/>
  <c r="J309" i="7" s="1"/>
  <c r="R413" i="6"/>
  <c r="R412" i="6"/>
  <c r="Q118" i="6"/>
  <c r="V118" i="6" s="1"/>
  <c r="I118" i="7" s="1"/>
  <c r="S238" i="6"/>
  <c r="S258" i="6"/>
  <c r="Q291" i="6"/>
  <c r="V291" i="6" s="1"/>
  <c r="I291" i="7" s="1"/>
  <c r="R361" i="6"/>
  <c r="T375" i="6"/>
  <c r="W375" i="6" s="1"/>
  <c r="J375" i="7" s="1"/>
  <c r="T374" i="6"/>
  <c r="W374" i="6" s="1"/>
  <c r="J374" i="7" s="1"/>
  <c r="U428" i="6"/>
  <c r="X428" i="6" s="1"/>
  <c r="K428" i="7" s="1"/>
  <c r="Q438" i="6"/>
  <c r="V438" i="6" s="1"/>
  <c r="I438" i="7" s="1"/>
  <c r="S405" i="6"/>
  <c r="R315" i="6"/>
  <c r="S444" i="6"/>
  <c r="S386" i="6"/>
  <c r="T420" i="6"/>
  <c r="W420" i="6" s="1"/>
  <c r="J420" i="7" s="1"/>
  <c r="Q493" i="6"/>
  <c r="V493" i="6" s="1"/>
  <c r="I493" i="7" s="1"/>
  <c r="Q506" i="6"/>
  <c r="V506" i="6" s="1"/>
  <c r="I506" i="7" s="1"/>
  <c r="U489" i="6"/>
  <c r="X489" i="6" s="1"/>
  <c r="K489" i="7" s="1"/>
  <c r="Q488" i="6"/>
  <c r="V488" i="6" s="1"/>
  <c r="I488" i="7" s="1"/>
  <c r="S431" i="6"/>
  <c r="R456" i="6"/>
  <c r="U497" i="6"/>
  <c r="X497" i="6" s="1"/>
  <c r="K497" i="7" s="1"/>
  <c r="Q537" i="6"/>
  <c r="V537" i="6" s="1"/>
  <c r="I537" i="7" s="1"/>
  <c r="Q519" i="6"/>
  <c r="V519" i="6" s="1"/>
  <c r="I519" i="7" s="1"/>
  <c r="S507" i="6"/>
  <c r="Q547" i="6"/>
  <c r="V547" i="6" s="1"/>
  <c r="I547" i="7" s="1"/>
  <c r="U327" i="6"/>
  <c r="X327" i="6" s="1"/>
  <c r="S340" i="6"/>
  <c r="Q433" i="6"/>
  <c r="V433" i="6" s="1"/>
  <c r="I433" i="7" s="1"/>
  <c r="R356" i="6"/>
  <c r="S360" i="6"/>
  <c r="R551" i="6"/>
  <c r="U414" i="6"/>
  <c r="X414" i="6" s="1"/>
  <c r="K414" i="7" s="1"/>
  <c r="U511" i="6"/>
  <c r="X511" i="6" s="1"/>
  <c r="Q432" i="6"/>
  <c r="V432" i="6" s="1"/>
  <c r="I432" i="7" s="1"/>
  <c r="T397" i="6"/>
  <c r="W397" i="6" s="1"/>
  <c r="J397" i="7" s="1"/>
  <c r="T394" i="6"/>
  <c r="W394" i="6" s="1"/>
  <c r="J394" i="7" s="1"/>
  <c r="R417" i="6"/>
  <c r="R452" i="6"/>
  <c r="R476" i="6"/>
  <c r="S457" i="6"/>
  <c r="R483" i="6"/>
  <c r="Q452" i="6"/>
  <c r="V452" i="6" s="1"/>
  <c r="I452" i="7" s="1"/>
  <c r="U485" i="6"/>
  <c r="X485" i="6" s="1"/>
  <c r="K485" i="7" s="1"/>
  <c r="U461" i="6"/>
  <c r="X461" i="6" s="1"/>
  <c r="K461" i="7" s="1"/>
  <c r="T499" i="6"/>
  <c r="W499" i="6" s="1"/>
  <c r="J499" i="7" s="1"/>
  <c r="Q505" i="6"/>
  <c r="V505" i="6" s="1"/>
  <c r="I505" i="7" s="1"/>
  <c r="R481" i="6"/>
  <c r="Q415" i="6"/>
  <c r="V415" i="6" s="1"/>
  <c r="I415" i="7" s="1"/>
  <c r="Q533" i="6"/>
  <c r="V533" i="6" s="1"/>
  <c r="I533" i="7" s="1"/>
  <c r="U529" i="6"/>
  <c r="X529" i="6" s="1"/>
  <c r="K529" i="7" s="1"/>
  <c r="S472" i="6"/>
  <c r="T436" i="6"/>
  <c r="W436" i="6" s="1"/>
  <c r="J436" i="7" s="1"/>
  <c r="Q90" i="6"/>
  <c r="V90" i="6" s="1"/>
  <c r="I90" i="7" s="1"/>
  <c r="U229" i="6"/>
  <c r="X229" i="6" s="1"/>
  <c r="K229" i="7" s="1"/>
  <c r="U258" i="6"/>
  <c r="X258" i="6" s="1"/>
  <c r="K258" i="7" s="1"/>
  <c r="Q257" i="6"/>
  <c r="V257" i="6" s="1"/>
  <c r="I257" i="7" s="1"/>
  <c r="U519" i="6"/>
  <c r="X519" i="6" s="1"/>
  <c r="K519" i="7" s="1"/>
  <c r="U190" i="6"/>
  <c r="X190" i="6" s="1"/>
  <c r="K190" i="7" s="1"/>
  <c r="S454" i="6"/>
  <c r="Q198" i="6"/>
  <c r="V198" i="6" s="1"/>
  <c r="I198" i="7" s="1"/>
  <c r="S362" i="6"/>
  <c r="S315" i="6"/>
  <c r="U446" i="6"/>
  <c r="X446" i="6" s="1"/>
  <c r="K446" i="7" s="1"/>
  <c r="T546" i="6"/>
  <c r="W546" i="6" s="1"/>
  <c r="R547" i="6"/>
  <c r="S380" i="6"/>
  <c r="S476" i="6"/>
  <c r="T290" i="6"/>
  <c r="W290" i="6" s="1"/>
  <c r="J290" i="7" s="1"/>
  <c r="T503" i="6"/>
  <c r="W503" i="6" s="1"/>
  <c r="J503" i="7" s="1"/>
  <c r="Q407" i="6"/>
  <c r="V407" i="6" s="1"/>
  <c r="I407" i="7" s="1"/>
  <c r="Q507" i="6"/>
  <c r="V507" i="6" s="1"/>
  <c r="I507" i="7" s="1"/>
  <c r="S110" i="6"/>
  <c r="U308" i="6"/>
  <c r="X308" i="6" s="1"/>
  <c r="K308" i="7" s="1"/>
  <c r="Q123" i="6"/>
  <c r="V123" i="6" s="1"/>
  <c r="I123" i="7" s="1"/>
  <c r="U136" i="6"/>
  <c r="X136" i="6" s="1"/>
  <c r="K136" i="7" s="1"/>
  <c r="R58" i="6"/>
  <c r="T89" i="6"/>
  <c r="W89" i="6" s="1"/>
  <c r="J89" i="7" s="1"/>
  <c r="Q408" i="6"/>
  <c r="V408" i="6" s="1"/>
  <c r="I408" i="7" s="1"/>
  <c r="S273" i="6"/>
  <c r="Q168" i="6"/>
  <c r="V168" i="6" s="1"/>
  <c r="I168" i="7" s="1"/>
  <c r="Q327" i="6"/>
  <c r="V327" i="6" s="1"/>
  <c r="I327" i="7" s="1"/>
  <c r="U216" i="6"/>
  <c r="X216" i="6" s="1"/>
  <c r="K216" i="7" s="1"/>
  <c r="U306" i="6"/>
  <c r="X306" i="6" s="1"/>
  <c r="K306" i="7" s="1"/>
  <c r="S197" i="6"/>
  <c r="S232" i="6"/>
  <c r="S318" i="6"/>
  <c r="S201" i="6"/>
  <c r="S361" i="6"/>
  <c r="S300" i="6"/>
  <c r="T404" i="6"/>
  <c r="W404" i="6" s="1"/>
  <c r="J404" i="7" s="1"/>
  <c r="S413" i="6"/>
  <c r="Q472" i="6"/>
  <c r="V472" i="6" s="1"/>
  <c r="I472" i="7" s="1"/>
  <c r="Q396" i="6"/>
  <c r="V396" i="6" s="1"/>
  <c r="I396" i="7" s="1"/>
  <c r="T115" i="6"/>
  <c r="W115" i="6" s="1"/>
  <c r="J115" i="7" s="1"/>
  <c r="R243" i="6"/>
  <c r="S231" i="6"/>
  <c r="R353" i="6"/>
  <c r="R323" i="6"/>
  <c r="S429" i="6"/>
  <c r="T315" i="6"/>
  <c r="W315" i="6" s="1"/>
  <c r="J315" i="7" s="1"/>
  <c r="R145" i="6"/>
  <c r="S246" i="6"/>
  <c r="U251" i="6"/>
  <c r="X251" i="6" s="1"/>
  <c r="K251" i="7" s="1"/>
  <c r="S304" i="6"/>
  <c r="U281" i="6"/>
  <c r="X281" i="6" s="1"/>
  <c r="K281" i="7" s="1"/>
  <c r="Q281" i="6"/>
  <c r="V281" i="6" s="1"/>
  <c r="I281" i="7" s="1"/>
  <c r="T382" i="6"/>
  <c r="W382" i="6" s="1"/>
  <c r="J382" i="7" s="1"/>
  <c r="U298" i="6"/>
  <c r="X298" i="6" s="1"/>
  <c r="K298" i="7" s="1"/>
  <c r="Q490" i="6"/>
  <c r="V490" i="6" s="1"/>
  <c r="I490" i="7" s="1"/>
  <c r="S420" i="6"/>
  <c r="T356" i="6"/>
  <c r="W356" i="6" s="1"/>
  <c r="J356" i="7" s="1"/>
  <c r="Q497" i="6"/>
  <c r="V497" i="6" s="1"/>
  <c r="I497" i="7" s="1"/>
  <c r="S396" i="6"/>
  <c r="S373" i="6"/>
  <c r="T452" i="6"/>
  <c r="W452" i="6" s="1"/>
  <c r="J452" i="7" s="1"/>
  <c r="Q431" i="6"/>
  <c r="V431" i="6" s="1"/>
  <c r="I431" i="7" s="1"/>
  <c r="U505" i="6"/>
  <c r="X505" i="6" s="1"/>
  <c r="K505" i="7" s="1"/>
  <c r="U430" i="6"/>
  <c r="X430" i="6" s="1"/>
  <c r="K430" i="7" s="1"/>
  <c r="S487" i="6"/>
  <c r="R486" i="6"/>
  <c r="U523" i="6"/>
  <c r="X523" i="6" s="1"/>
  <c r="K523" i="7" s="1"/>
  <c r="T548" i="6"/>
  <c r="W548" i="6" s="1"/>
  <c r="T497" i="6"/>
  <c r="W497" i="6" s="1"/>
  <c r="J497" i="7" s="1"/>
  <c r="U551" i="6"/>
  <c r="X551" i="6" s="1"/>
  <c r="K551" i="7" s="1"/>
  <c r="Q370" i="6"/>
  <c r="V370" i="6" s="1"/>
  <c r="I370" i="7" s="1"/>
  <c r="S364" i="6"/>
  <c r="R439" i="6"/>
  <c r="R369" i="6"/>
  <c r="U398" i="6"/>
  <c r="X398" i="6" s="1"/>
  <c r="K398" i="7" s="1"/>
  <c r="Q423" i="6"/>
  <c r="V423" i="6" s="1"/>
  <c r="I423" i="7" s="1"/>
  <c r="U457" i="6"/>
  <c r="X457" i="6" s="1"/>
  <c r="K457" i="7" s="1"/>
  <c r="S538" i="6"/>
  <c r="U454" i="6"/>
  <c r="X454" i="6" s="1"/>
  <c r="K454" i="7" s="1"/>
  <c r="T421" i="6"/>
  <c r="W421" i="6" s="1"/>
  <c r="J421" i="7" s="1"/>
  <c r="S410" i="6"/>
  <c r="S438" i="6"/>
  <c r="T460" i="6"/>
  <c r="W460" i="6" s="1"/>
  <c r="R485" i="6"/>
  <c r="U415" i="6"/>
  <c r="X415" i="6" s="1"/>
  <c r="K415" i="7" s="1"/>
  <c r="R511" i="6"/>
  <c r="S460" i="6"/>
  <c r="S473" i="6"/>
  <c r="S484" i="6"/>
  <c r="U253" i="6"/>
  <c r="X253" i="6" s="1"/>
  <c r="K253" i="7" s="1"/>
  <c r="U515" i="6"/>
  <c r="X515" i="6" s="1"/>
  <c r="K515" i="7" s="1"/>
  <c r="T495" i="6"/>
  <c r="W495" i="6" s="1"/>
  <c r="J495" i="7" s="1"/>
  <c r="U431" i="6"/>
  <c r="X431" i="6" s="1"/>
  <c r="K431" i="7" s="1"/>
  <c r="T543" i="6"/>
  <c r="W543" i="6" s="1"/>
  <c r="J543" i="7" s="1"/>
  <c r="R545" i="6"/>
  <c r="S511" i="6"/>
  <c r="R542" i="6"/>
  <c r="R174" i="6"/>
  <c r="Q312" i="6"/>
  <c r="V312" i="6" s="1"/>
  <c r="I312" i="7" s="1"/>
  <c r="R239" i="6"/>
  <c r="Q392" i="6"/>
  <c r="V392" i="6" s="1"/>
  <c r="I392" i="7" s="1"/>
  <c r="R289" i="6"/>
  <c r="U191" i="6"/>
  <c r="X191" i="6" s="1"/>
  <c r="K191" i="7" s="1"/>
  <c r="R364" i="6"/>
  <c r="Q468" i="6"/>
  <c r="V468" i="6" s="1"/>
  <c r="I468" i="7" s="1"/>
  <c r="U495" i="6"/>
  <c r="X495" i="6" s="1"/>
  <c r="K495" i="7" s="1"/>
  <c r="R352" i="6"/>
  <c r="R492" i="6"/>
  <c r="T527" i="6"/>
  <c r="W527" i="6" s="1"/>
  <c r="J527" i="7" s="1"/>
  <c r="T131" i="6"/>
  <c r="W131" i="6" s="1"/>
  <c r="R129" i="6"/>
  <c r="Q121" i="6"/>
  <c r="V121" i="6" s="1"/>
  <c r="I121" i="7" s="1"/>
  <c r="R224" i="6"/>
  <c r="U37" i="6"/>
  <c r="X37" i="6" s="1"/>
  <c r="K37" i="7" s="1"/>
  <c r="T142" i="6"/>
  <c r="W142" i="6" s="1"/>
  <c r="J142" i="7" s="1"/>
  <c r="S185" i="6"/>
  <c r="T293" i="6"/>
  <c r="W293" i="6" s="1"/>
  <c r="J293" i="7" s="1"/>
  <c r="Q177" i="6"/>
  <c r="V177" i="6" s="1"/>
  <c r="I177" i="7" s="1"/>
  <c r="Q21" i="6"/>
  <c r="V21" i="6" s="1"/>
  <c r="I21" i="7" s="1"/>
  <c r="S284" i="6"/>
  <c r="Q295" i="6"/>
  <c r="V295" i="6" s="1"/>
  <c r="I295" i="7" s="1"/>
  <c r="R216" i="6"/>
  <c r="R274" i="6"/>
  <c r="T379" i="6"/>
  <c r="W379" i="6" s="1"/>
  <c r="J379" i="7" s="1"/>
  <c r="T227" i="6"/>
  <c r="W227" i="6" s="1"/>
  <c r="J227" i="7" s="1"/>
  <c r="S263" i="6"/>
  <c r="Q515" i="6"/>
  <c r="V515" i="6" s="1"/>
  <c r="I515" i="7" s="1"/>
  <c r="S433" i="6"/>
  <c r="Q326" i="6"/>
  <c r="V326" i="6" s="1"/>
  <c r="I326" i="7" s="1"/>
  <c r="S366" i="6"/>
  <c r="T385" i="6"/>
  <c r="W385" i="6" s="1"/>
  <c r="J385" i="7" s="1"/>
  <c r="Q164" i="6"/>
  <c r="V164" i="6" s="1"/>
  <c r="I164" i="7" s="1"/>
  <c r="Q218" i="6"/>
  <c r="V218" i="6" s="1"/>
  <c r="I218" i="7" s="1"/>
  <c r="Q232" i="6"/>
  <c r="V232" i="6" s="1"/>
  <c r="I232" i="7" s="1"/>
  <c r="T361" i="6"/>
  <c r="W361" i="6" s="1"/>
  <c r="J361" i="7" s="1"/>
  <c r="T403" i="6"/>
  <c r="W403" i="6" s="1"/>
  <c r="J403" i="7" s="1"/>
  <c r="T326" i="6"/>
  <c r="W326" i="6" s="1"/>
  <c r="J326" i="7" s="1"/>
  <c r="S356" i="6"/>
  <c r="U127" i="6"/>
  <c r="X127" i="6" s="1"/>
  <c r="K127" i="7" s="1"/>
  <c r="U210" i="6"/>
  <c r="X210" i="6" s="1"/>
  <c r="K210" i="7" s="1"/>
  <c r="Q255" i="6"/>
  <c r="V255" i="6" s="1"/>
  <c r="I255" i="7" s="1"/>
  <c r="S333" i="6"/>
  <c r="U312" i="6"/>
  <c r="X312" i="6" s="1"/>
  <c r="K312" i="7" s="1"/>
  <c r="R403" i="6"/>
  <c r="T390" i="6"/>
  <c r="W390" i="6" s="1"/>
  <c r="J390" i="7" s="1"/>
  <c r="R399" i="6"/>
  <c r="Q406" i="6"/>
  <c r="V406" i="6" s="1"/>
  <c r="I406" i="7" s="1"/>
  <c r="R429" i="6"/>
  <c r="T389" i="6"/>
  <c r="W389" i="6" s="1"/>
  <c r="J389" i="7" s="1"/>
  <c r="R400" i="6"/>
  <c r="T405" i="6"/>
  <c r="W405" i="6" s="1"/>
  <c r="J405" i="7" s="1"/>
  <c r="R389" i="6"/>
  <c r="Q456" i="6"/>
  <c r="V456" i="6" s="1"/>
  <c r="I456" i="7" s="1"/>
  <c r="R487" i="6"/>
  <c r="R531" i="6"/>
  <c r="U449" i="6"/>
  <c r="X449" i="6" s="1"/>
  <c r="K449" i="7" s="1"/>
  <c r="U483" i="6"/>
  <c r="X483" i="6" s="1"/>
  <c r="K483" i="7" s="1"/>
  <c r="R509" i="6"/>
  <c r="U539" i="6"/>
  <c r="X539" i="6" s="1"/>
  <c r="K539" i="7" s="1"/>
  <c r="R550" i="6"/>
  <c r="Q486" i="6"/>
  <c r="V486" i="6" s="1"/>
  <c r="I486" i="7" s="1"/>
  <c r="R523" i="6"/>
  <c r="R431" i="6"/>
  <c r="U348" i="6"/>
  <c r="X348" i="6" s="1"/>
  <c r="K348" i="7" s="1"/>
  <c r="Q378" i="6"/>
  <c r="V378" i="6" s="1"/>
  <c r="I378" i="7" s="1"/>
  <c r="T368" i="6"/>
  <c r="W368" i="6" s="1"/>
  <c r="J368" i="7" s="1"/>
  <c r="S298" i="6"/>
  <c r="R377" i="6"/>
  <c r="U493" i="6"/>
  <c r="X493" i="6" s="1"/>
  <c r="K493" i="7" s="1"/>
  <c r="U444" i="6"/>
  <c r="X444" i="6" s="1"/>
  <c r="K444" i="7" s="1"/>
  <c r="U491" i="6"/>
  <c r="X491" i="6" s="1"/>
  <c r="K491" i="7" s="1"/>
  <c r="U480" i="6"/>
  <c r="X480" i="6" s="1"/>
  <c r="K480" i="7" s="1"/>
  <c r="U470" i="6"/>
  <c r="X470" i="6" s="1"/>
  <c r="K470" i="7" s="1"/>
  <c r="Q332" i="6"/>
  <c r="V332" i="6" s="1"/>
  <c r="I332" i="7" s="1"/>
  <c r="S434" i="6"/>
  <c r="Q453" i="6"/>
  <c r="V453" i="6" s="1"/>
  <c r="I453" i="7" s="1"/>
  <c r="Q464" i="6"/>
  <c r="V464" i="6" s="1"/>
  <c r="I464" i="7" s="1"/>
  <c r="U473" i="6"/>
  <c r="X473" i="6" s="1"/>
  <c r="K473" i="7" s="1"/>
  <c r="U501" i="6"/>
  <c r="X501" i="6" s="1"/>
  <c r="K501" i="7" s="1"/>
  <c r="T480" i="6"/>
  <c r="W480" i="6" s="1"/>
  <c r="J480" i="7" s="1"/>
  <c r="T488" i="6"/>
  <c r="W488" i="6" s="1"/>
  <c r="J488" i="7" s="1"/>
  <c r="Q492" i="6"/>
  <c r="V492" i="6" s="1"/>
  <c r="I492" i="7" s="1"/>
  <c r="S415" i="6"/>
  <c r="U494" i="6"/>
  <c r="X494" i="6" s="1"/>
  <c r="K494" i="7" s="1"/>
  <c r="R525" i="6"/>
  <c r="R488" i="6"/>
  <c r="T483" i="6"/>
  <c r="W483" i="6" s="1"/>
  <c r="J483" i="7" s="1"/>
  <c r="T472" i="6"/>
  <c r="W472" i="6" s="1"/>
  <c r="J472" i="7" s="1"/>
  <c r="S494" i="6"/>
  <c r="Q535" i="6"/>
  <c r="V535" i="6" s="1"/>
  <c r="I535" i="7" s="1"/>
  <c r="T253" i="6"/>
  <c r="W253" i="6" s="1"/>
  <c r="J253" i="7" s="1"/>
  <c r="R80" i="6"/>
  <c r="Q247" i="6"/>
  <c r="V247" i="6" s="1"/>
  <c r="I247" i="7" s="1"/>
  <c r="U310" i="6"/>
  <c r="X310" i="6" s="1"/>
  <c r="K310" i="7" s="1"/>
  <c r="T280" i="6"/>
  <c r="W280" i="6" s="1"/>
  <c r="J280" i="7" s="1"/>
  <c r="U360" i="6"/>
  <c r="X360" i="6" s="1"/>
  <c r="K360" i="7" s="1"/>
  <c r="T360" i="6"/>
  <c r="W360" i="6" s="1"/>
  <c r="J360" i="7" s="1"/>
  <c r="Q204" i="6"/>
  <c r="V204" i="6" s="1"/>
  <c r="I204" i="7" s="1"/>
  <c r="R392" i="6"/>
  <c r="U260" i="6"/>
  <c r="X260" i="6" s="1"/>
  <c r="K260" i="7" s="1"/>
  <c r="Q400" i="6"/>
  <c r="V400" i="6" s="1"/>
  <c r="I400" i="7" s="1"/>
  <c r="Q448" i="6"/>
  <c r="V448" i="6" s="1"/>
  <c r="I448" i="7" s="1"/>
  <c r="T332" i="6"/>
  <c r="W332" i="6" s="1"/>
  <c r="R425" i="6"/>
  <c r="U465" i="6"/>
  <c r="X465" i="6" s="1"/>
  <c r="K465" i="7" s="1"/>
  <c r="T517" i="6"/>
  <c r="W517" i="6" s="1"/>
  <c r="J517" i="7" s="1"/>
  <c r="R495" i="6"/>
  <c r="Q386" i="6"/>
  <c r="V386" i="6" s="1"/>
  <c r="I386" i="7" s="1"/>
  <c r="U422" i="6"/>
  <c r="X422" i="6" s="1"/>
  <c r="K422" i="7" s="1"/>
  <c r="Q501" i="6"/>
  <c r="V501" i="6" s="1"/>
  <c r="I501" i="7" s="1"/>
  <c r="Q340" i="6"/>
  <c r="V340" i="6" s="1"/>
  <c r="I340" i="7" s="1"/>
  <c r="Q360" i="6"/>
  <c r="V360" i="6" s="1"/>
  <c r="I360" i="7" s="1"/>
  <c r="R533" i="6"/>
  <c r="Q483" i="6"/>
  <c r="V483" i="6" s="1"/>
  <c r="I483" i="7" s="1"/>
  <c r="Q546" i="6"/>
  <c r="V546" i="6" s="1"/>
  <c r="I546" i="7" s="1"/>
  <c r="U499" i="6"/>
  <c r="X499" i="6" s="1"/>
  <c r="K499" i="7" s="1"/>
  <c r="U75" i="6"/>
  <c r="X75" i="6" s="1"/>
  <c r="K75" i="7" s="1"/>
  <c r="R117" i="6"/>
  <c r="U233" i="6"/>
  <c r="X233" i="6" s="1"/>
  <c r="K233" i="7" s="1"/>
  <c r="Q72" i="6"/>
  <c r="V72" i="6" s="1"/>
  <c r="I72" i="7" s="1"/>
  <c r="R126" i="6"/>
  <c r="U185" i="6"/>
  <c r="X185" i="6" s="1"/>
  <c r="K185" i="7" s="1"/>
  <c r="U282" i="6"/>
  <c r="X282" i="6" s="1"/>
  <c r="K282" i="7" s="1"/>
  <c r="U324" i="6"/>
  <c r="X324" i="6" s="1"/>
  <c r="K324" i="7" s="1"/>
  <c r="R270" i="6"/>
  <c r="R85" i="6"/>
  <c r="U231" i="6"/>
  <c r="X231" i="6" s="1"/>
  <c r="K231" i="7" s="1"/>
  <c r="R261" i="6"/>
  <c r="R247" i="6"/>
  <c r="S316" i="6"/>
  <c r="R435" i="6"/>
  <c r="R288" i="6"/>
  <c r="S289" i="6"/>
  <c r="S327" i="6"/>
  <c r="S469" i="6"/>
  <c r="S426" i="6"/>
  <c r="U326" i="6"/>
  <c r="X326" i="6" s="1"/>
  <c r="K326" i="7" s="1"/>
  <c r="U406" i="6"/>
  <c r="X406" i="6" s="1"/>
  <c r="K406" i="7" s="1"/>
  <c r="Q228" i="6"/>
  <c r="V228" i="6" s="1"/>
  <c r="I228" i="7" s="1"/>
  <c r="Q260" i="6"/>
  <c r="V260" i="6" s="1"/>
  <c r="I260" i="7" s="1"/>
  <c r="R291" i="6"/>
  <c r="U301" i="6"/>
  <c r="X301" i="6" s="1"/>
  <c r="K301" i="7" s="1"/>
  <c r="S470" i="6"/>
  <c r="Q402" i="6"/>
  <c r="V402" i="6" s="1"/>
  <c r="I402" i="7" s="1"/>
  <c r="S406" i="6"/>
  <c r="T197" i="6"/>
  <c r="W197" i="6" s="1"/>
  <c r="J197" i="7" s="1"/>
  <c r="S269" i="6"/>
  <c r="R231" i="6"/>
  <c r="R263" i="6"/>
  <c r="Q289" i="6"/>
  <c r="V289" i="6" s="1"/>
  <c r="I289" i="7" s="1"/>
  <c r="T416" i="6"/>
  <c r="W416" i="6" s="1"/>
  <c r="J416" i="7" s="1"/>
  <c r="T364" i="6"/>
  <c r="W364" i="6" s="1"/>
  <c r="J364" i="7" s="1"/>
  <c r="Q356" i="6"/>
  <c r="V356" i="6" s="1"/>
  <c r="I356" i="7" s="1"/>
  <c r="S456" i="6"/>
  <c r="Q388" i="6"/>
  <c r="V388" i="6" s="1"/>
  <c r="I388" i="7" s="1"/>
  <c r="U442" i="6"/>
  <c r="X442" i="6" s="1"/>
  <c r="K442" i="7" s="1"/>
  <c r="U462" i="6"/>
  <c r="X462" i="6" s="1"/>
  <c r="K462" i="7" s="1"/>
  <c r="S372" i="6"/>
  <c r="S442" i="6"/>
  <c r="Q531" i="6"/>
  <c r="V531" i="6" s="1"/>
  <c r="I531" i="7" s="1"/>
  <c r="R491" i="6"/>
  <c r="Q484" i="6"/>
  <c r="V484" i="6" s="1"/>
  <c r="I484" i="7" s="1"/>
  <c r="S545" i="6"/>
  <c r="U423" i="6"/>
  <c r="X423" i="6" s="1"/>
  <c r="K423" i="7" s="1"/>
  <c r="Q430" i="6"/>
  <c r="V430" i="6" s="1"/>
  <c r="I430" i="7" s="1"/>
  <c r="T511" i="6"/>
  <c r="W511" i="6" s="1"/>
  <c r="J511" i="7" s="1"/>
  <c r="S423" i="6"/>
  <c r="T509" i="6"/>
  <c r="W509" i="6" s="1"/>
  <c r="J509" i="7" s="1"/>
  <c r="Q530" i="6"/>
  <c r="V530" i="6" s="1"/>
  <c r="I530" i="7" s="1"/>
  <c r="R424" i="6"/>
  <c r="S397" i="6"/>
  <c r="T384" i="6"/>
  <c r="W384" i="6" s="1"/>
  <c r="J384" i="7" s="1"/>
  <c r="R404" i="6"/>
  <c r="R393" i="6"/>
  <c r="S452" i="6"/>
  <c r="T484" i="6"/>
  <c r="W484" i="6" s="1"/>
  <c r="J484" i="7" s="1"/>
  <c r="U507" i="6"/>
  <c r="X507" i="6" s="1"/>
  <c r="K507" i="7" s="1"/>
  <c r="R436" i="6"/>
  <c r="R327" i="6"/>
  <c r="Q364" i="6"/>
  <c r="V364" i="6" s="1"/>
  <c r="I364" i="7" s="1"/>
  <c r="R298" i="6"/>
  <c r="R398" i="6"/>
  <c r="Q513" i="6"/>
  <c r="V513" i="6" s="1"/>
  <c r="I513" i="7" s="1"/>
  <c r="T525" i="6"/>
  <c r="W525" i="6" s="1"/>
  <c r="J525" i="7" s="1"/>
  <c r="U472" i="6"/>
  <c r="X472" i="6" s="1"/>
  <c r="K472" i="7" s="1"/>
  <c r="Q542" i="6"/>
  <c r="V542" i="6" s="1"/>
  <c r="I542" i="7" s="1"/>
  <c r="S407" i="6"/>
  <c r="S488" i="6"/>
  <c r="Q511" i="6"/>
  <c r="V511" i="6" s="1"/>
  <c r="I511" i="7" s="1"/>
  <c r="R468" i="6"/>
  <c r="T414" i="6"/>
  <c r="W414" i="6" s="1"/>
  <c r="J414" i="7" s="1"/>
  <c r="R480" i="6"/>
  <c r="R535" i="6"/>
  <c r="R538" i="6"/>
  <c r="N19" i="6"/>
  <c r="S19" i="6" s="1"/>
  <c r="I59" i="7"/>
  <c r="J534" i="7"/>
  <c r="I549" i="7"/>
  <c r="I474" i="7"/>
  <c r="I441" i="7"/>
  <c r="I245" i="7"/>
  <c r="K542" i="7"/>
  <c r="J308" i="7"/>
  <c r="J247" i="7"/>
  <c r="J126" i="7"/>
  <c r="K184" i="7"/>
  <c r="K56" i="7"/>
  <c r="J450" i="7"/>
  <c r="K385" i="7"/>
  <c r="J237" i="7"/>
  <c r="I233" i="7"/>
  <c r="J170" i="7"/>
  <c r="J447" i="7"/>
  <c r="K338" i="7"/>
  <c r="M19" i="6"/>
  <c r="R19" i="6" s="1"/>
  <c r="J439" i="7"/>
  <c r="K530" i="7"/>
  <c r="K280" i="7"/>
  <c r="K522" i="7"/>
  <c r="K217" i="7"/>
  <c r="K366" i="7"/>
  <c r="K60" i="7"/>
  <c r="K548" i="7"/>
  <c r="J56" i="7"/>
  <c r="K425" i="7"/>
  <c r="K381" i="7"/>
  <c r="K236" i="7"/>
  <c r="J96" i="7"/>
  <c r="H37" i="8"/>
  <c r="K37" i="8" s="1"/>
  <c r="L19" i="6"/>
  <c r="Q19" i="6" s="1"/>
  <c r="X25" i="6" l="1"/>
  <c r="K25" i="7" s="1"/>
  <c r="X34" i="6"/>
  <c r="W38" i="6"/>
  <c r="J38" i="7" s="1"/>
  <c r="X39" i="6"/>
  <c r="K39" i="7" s="1"/>
  <c r="W40" i="6"/>
  <c r="J40" i="7" s="1"/>
  <c r="X35" i="6"/>
  <c r="W41" i="6"/>
  <c r="J41" i="7" s="1"/>
  <c r="X22" i="6"/>
  <c r="X27" i="6"/>
  <c r="X29" i="6"/>
  <c r="K29" i="7" s="1"/>
  <c r="X20" i="6"/>
  <c r="W21" i="6"/>
  <c r="X38" i="6"/>
  <c r="K38" i="7" s="1"/>
  <c r="W37" i="6"/>
  <c r="J37" i="7" s="1"/>
  <c r="W36" i="6"/>
  <c r="J36" i="7" s="1"/>
  <c r="W33" i="6"/>
  <c r="W32" i="6"/>
  <c r="J32" i="7" s="1"/>
  <c r="X32" i="6"/>
  <c r="K32" i="7" s="1"/>
  <c r="W31" i="6"/>
  <c r="X31" i="6"/>
  <c r="K31" i="7" s="1"/>
  <c r="W30" i="6"/>
  <c r="W27" i="6"/>
  <c r="W26" i="6"/>
  <c r="J26" i="7" s="1"/>
  <c r="X26" i="6"/>
  <c r="K26" i="7" s="1"/>
  <c r="W25" i="6"/>
  <c r="J25" i="7" s="1"/>
  <c r="W24" i="6"/>
  <c r="W22" i="6"/>
  <c r="W20" i="6"/>
  <c r="J20" i="7" s="1"/>
  <c r="J137" i="7"/>
  <c r="J218" i="7"/>
  <c r="J471" i="7"/>
  <c r="J298" i="7"/>
  <c r="J260" i="7"/>
  <c r="J233" i="7"/>
  <c r="J157" i="7"/>
  <c r="J248" i="7"/>
  <c r="J530" i="7"/>
  <c r="J479" i="7"/>
  <c r="J100" i="7"/>
  <c r="J358" i="7"/>
  <c r="J124" i="7"/>
  <c r="J302" i="7"/>
  <c r="J460" i="7"/>
  <c r="J204" i="7"/>
  <c r="K142" i="7"/>
  <c r="J141" i="7"/>
  <c r="J473" i="7"/>
  <c r="J131" i="7"/>
  <c r="J80" i="7"/>
  <c r="I22" i="7"/>
  <c r="J24" i="7"/>
  <c r="I25" i="7"/>
  <c r="I23" i="7"/>
  <c r="I24" i="7"/>
  <c r="J350" i="7"/>
  <c r="K135" i="7"/>
  <c r="J446" i="7"/>
  <c r="J88" i="7"/>
  <c r="K149" i="7"/>
  <c r="K51" i="7"/>
  <c r="J128" i="7"/>
  <c r="K144" i="7"/>
  <c r="J216" i="7"/>
  <c r="K187" i="7"/>
  <c r="K382" i="7"/>
  <c r="K511" i="7"/>
  <c r="K28" i="7"/>
  <c r="J423" i="7"/>
  <c r="J95" i="7"/>
  <c r="K409" i="7"/>
  <c r="J533" i="7"/>
  <c r="K61" i="7"/>
  <c r="J299" i="7"/>
  <c r="K293" i="7"/>
  <c r="K371" i="7"/>
  <c r="K327" i="7"/>
  <c r="J332" i="7"/>
  <c r="K24" i="7"/>
  <c r="J28" i="7"/>
  <c r="J30" i="7"/>
  <c r="K27" i="7"/>
  <c r="J35" i="7"/>
  <c r="K35" i="7"/>
  <c r="J22" i="7"/>
  <c r="J203" i="7"/>
  <c r="J31" i="7"/>
  <c r="J57" i="7"/>
  <c r="K79" i="7"/>
  <c r="J277" i="7"/>
  <c r="J109" i="7"/>
  <c r="J153" i="7"/>
  <c r="J249" i="7"/>
  <c r="J118" i="7"/>
  <c r="J522" i="7"/>
  <c r="J467" i="7"/>
  <c r="J396" i="7"/>
  <c r="J521" i="7"/>
  <c r="J324" i="7"/>
  <c r="J462" i="7"/>
  <c r="J548" i="7"/>
  <c r="J433" i="7"/>
  <c r="J477" i="7"/>
  <c r="J550" i="7"/>
  <c r="J474" i="7"/>
  <c r="J408" i="7"/>
  <c r="J345" i="7"/>
  <c r="J320" i="7"/>
  <c r="J341" i="7"/>
  <c r="J156" i="7"/>
  <c r="J113" i="7"/>
  <c r="J546" i="7"/>
  <c r="J449" i="7"/>
  <c r="J547" i="7"/>
  <c r="J334" i="7"/>
  <c r="K21" i="7"/>
  <c r="K33" i="7"/>
  <c r="K34" i="7"/>
  <c r="K22" i="7"/>
  <c r="J407" i="7"/>
  <c r="J195" i="7"/>
  <c r="J140" i="7"/>
  <c r="J29" i="7"/>
  <c r="J34" i="7"/>
  <c r="J98" i="7"/>
  <c r="J21" i="7"/>
  <c r="K30" i="7"/>
  <c r="I31" i="7"/>
  <c r="J27" i="7"/>
  <c r="K20" i="7"/>
  <c r="J33" i="7"/>
  <c r="I34" i="7"/>
  <c r="J311" i="7"/>
  <c r="J210" i="7"/>
  <c r="K131" i="7"/>
  <c r="J401" i="7"/>
  <c r="K262" i="7"/>
  <c r="J428" i="7"/>
  <c r="J542" i="7"/>
  <c r="J426" i="7"/>
  <c r="K514" i="7"/>
  <c r="J402" i="7"/>
  <c r="K199" i="7"/>
  <c r="J286" i="7"/>
  <c r="J475" i="7"/>
  <c r="K391" i="7"/>
  <c r="J417" i="7"/>
  <c r="K518" i="7"/>
  <c r="X19" i="6"/>
  <c r="K19" i="7" s="1"/>
  <c r="V19" i="6"/>
  <c r="I19" i="7" s="1"/>
  <c r="W19" i="6"/>
  <c r="J19" i="7" s="1"/>
  <c r="K553" i="7" l="1"/>
  <c r="K13" i="7" s="1"/>
  <c r="J553" i="7"/>
  <c r="I553" i="7"/>
  <c r="X553" i="6"/>
  <c r="V553" i="6"/>
  <c r="W553" i="6"/>
  <c r="D9" i="8" l="1"/>
  <c r="I13" i="7"/>
  <c r="J13" i="7"/>
  <c r="D10" i="8"/>
  <c r="D14" i="4"/>
  <c r="E14" i="4"/>
  <c r="D12" i="8" l="1"/>
  <c r="M144" i="8" s="1"/>
  <c r="I153" i="1" s="1"/>
  <c r="D11" i="8"/>
  <c r="F25" i="8" s="1"/>
  <c r="F34" i="1" s="1"/>
  <c r="G25" i="8"/>
  <c r="G34" i="1" s="1"/>
  <c r="G27" i="8"/>
  <c r="G36" i="1" s="1"/>
  <c r="G26" i="8"/>
  <c r="G35" i="1" s="1"/>
  <c r="F26" i="8"/>
  <c r="F35" i="1" s="1"/>
  <c r="F27" i="8"/>
  <c r="F36" i="1" s="1"/>
  <c r="M183" i="8" l="1"/>
  <c r="I192" i="1" s="1"/>
  <c r="M325" i="8"/>
  <c r="I334" i="1" s="1"/>
  <c r="M176" i="8"/>
  <c r="I185" i="1" s="1"/>
  <c r="M411" i="8"/>
  <c r="I420" i="1" s="1"/>
  <c r="M104" i="8"/>
  <c r="I113" i="1" s="1"/>
  <c r="M64" i="8"/>
  <c r="I73" i="1" s="1"/>
  <c r="M353" i="8"/>
  <c r="I362" i="1" s="1"/>
  <c r="M272" i="8"/>
  <c r="I281" i="1" s="1"/>
  <c r="M74" i="8"/>
  <c r="I83" i="1" s="1"/>
  <c r="M229" i="8"/>
  <c r="I238" i="1" s="1"/>
  <c r="M187" i="8"/>
  <c r="I196" i="1" s="1"/>
  <c r="M231" i="8"/>
  <c r="I240" i="1" s="1"/>
  <c r="M102" i="8"/>
  <c r="I111" i="1" s="1"/>
  <c r="M310" i="8"/>
  <c r="I319" i="1" s="1"/>
  <c r="M415" i="8"/>
  <c r="I424" i="1" s="1"/>
  <c r="M306" i="8"/>
  <c r="I315" i="1" s="1"/>
  <c r="M350" i="8"/>
  <c r="I359" i="1" s="1"/>
  <c r="M55" i="8"/>
  <c r="I64" i="1" s="1"/>
  <c r="M106" i="8"/>
  <c r="I115" i="1" s="1"/>
  <c r="M377" i="8"/>
  <c r="I386" i="1" s="1"/>
  <c r="M245" i="8"/>
  <c r="I254" i="1" s="1"/>
  <c r="M203" i="8"/>
  <c r="I212" i="1" s="1"/>
  <c r="M357" i="8"/>
  <c r="I366" i="1" s="1"/>
  <c r="M352" i="8"/>
  <c r="I361" i="1" s="1"/>
  <c r="M365" i="8"/>
  <c r="I374" i="1" s="1"/>
  <c r="M309" i="8"/>
  <c r="I318" i="1" s="1"/>
  <c r="M73" i="8"/>
  <c r="I82" i="1" s="1"/>
  <c r="M195" i="8"/>
  <c r="I204" i="1" s="1"/>
  <c r="M59" i="8"/>
  <c r="I68" i="1" s="1"/>
  <c r="M149" i="8"/>
  <c r="I158" i="1" s="1"/>
  <c r="M262" i="8"/>
  <c r="I271" i="1" s="1"/>
  <c r="M402" i="8"/>
  <c r="I411" i="1" s="1"/>
  <c r="M71" i="8"/>
  <c r="I80" i="1" s="1"/>
  <c r="M276" i="8"/>
  <c r="I285" i="1" s="1"/>
  <c r="M407" i="8"/>
  <c r="I416" i="1" s="1"/>
  <c r="M208" i="8"/>
  <c r="I217" i="1" s="1"/>
  <c r="M125" i="8"/>
  <c r="I134" i="1" s="1"/>
  <c r="M409" i="8"/>
  <c r="I418" i="1" s="1"/>
  <c r="M267" i="8"/>
  <c r="I276" i="1" s="1"/>
  <c r="M322" i="8"/>
  <c r="I331" i="1" s="1"/>
  <c r="M418" i="8"/>
  <c r="I427" i="1" s="1"/>
  <c r="M280" i="8"/>
  <c r="I289" i="1" s="1"/>
  <c r="M88" i="8"/>
  <c r="I97" i="1" s="1"/>
  <c r="M110" i="8"/>
  <c r="I119" i="1" s="1"/>
  <c r="M48" i="8"/>
  <c r="I57" i="1" s="1"/>
  <c r="M117" i="8"/>
  <c r="I126" i="1" s="1"/>
  <c r="M283" i="8"/>
  <c r="I292" i="1" s="1"/>
  <c r="M371" i="8"/>
  <c r="I380" i="1" s="1"/>
  <c r="M249" i="8"/>
  <c r="I258" i="1" s="1"/>
  <c r="M66" i="8"/>
  <c r="I75" i="1" s="1"/>
  <c r="M164" i="8"/>
  <c r="I173" i="1" s="1"/>
  <c r="M131" i="8"/>
  <c r="I140" i="1" s="1"/>
  <c r="M135" i="8"/>
  <c r="I144" i="1" s="1"/>
  <c r="M349" i="8"/>
  <c r="I358" i="1" s="1"/>
  <c r="M253" i="8"/>
  <c r="I262" i="1" s="1"/>
  <c r="M141" i="8"/>
  <c r="I150" i="1" s="1"/>
  <c r="M339" i="8"/>
  <c r="I348" i="1" s="1"/>
  <c r="M41" i="8"/>
  <c r="I50" i="1" s="1"/>
  <c r="M341" i="8"/>
  <c r="I350" i="1" s="1"/>
  <c r="M374" i="8"/>
  <c r="I383" i="1" s="1"/>
  <c r="M394" i="8"/>
  <c r="I403" i="1" s="1"/>
  <c r="M315" i="8"/>
  <c r="I324" i="1" s="1"/>
  <c r="M194" i="8"/>
  <c r="I203" i="1" s="1"/>
  <c r="M332" i="8"/>
  <c r="I341" i="1" s="1"/>
  <c r="F32" i="8"/>
  <c r="F41" i="1" s="1"/>
  <c r="I16" i="1" s="1"/>
  <c r="M261" i="8"/>
  <c r="I270" i="1" s="1"/>
  <c r="M331" i="8"/>
  <c r="I340" i="1" s="1"/>
  <c r="M395" i="8"/>
  <c r="I404" i="1" s="1"/>
  <c r="M142" i="8"/>
  <c r="I151" i="1" s="1"/>
  <c r="M284" i="8"/>
  <c r="I293" i="1" s="1"/>
  <c r="M240" i="8"/>
  <c r="I249" i="1" s="1"/>
  <c r="M290" i="8"/>
  <c r="I299" i="1" s="1"/>
  <c r="M379" i="8"/>
  <c r="I388" i="1" s="1"/>
  <c r="M151" i="8"/>
  <c r="I160" i="1" s="1"/>
  <c r="M72" i="8"/>
  <c r="I81" i="1" s="1"/>
  <c r="M439" i="8"/>
  <c r="I448" i="1" s="1"/>
  <c r="M67" i="8"/>
  <c r="I76" i="1" s="1"/>
  <c r="M263" i="8"/>
  <c r="I272" i="1" s="1"/>
  <c r="M65" i="8"/>
  <c r="I74" i="1" s="1"/>
  <c r="M181" i="8"/>
  <c r="I190" i="1" s="1"/>
  <c r="M235" i="8"/>
  <c r="I244" i="1" s="1"/>
  <c r="M257" i="8"/>
  <c r="I266" i="1" s="1"/>
  <c r="M323" i="8"/>
  <c r="I332" i="1" s="1"/>
  <c r="M47" i="8"/>
  <c r="I56" i="1" s="1"/>
  <c r="M87" i="8"/>
  <c r="I96" i="1" s="1"/>
  <c r="M237" i="8"/>
  <c r="I246" i="1" s="1"/>
  <c r="M327" i="8"/>
  <c r="I336" i="1" s="1"/>
  <c r="M215" i="8"/>
  <c r="I224" i="1" s="1"/>
  <c r="M145" i="8"/>
  <c r="I154" i="1" s="1"/>
  <c r="M216" i="8"/>
  <c r="I225" i="1" s="1"/>
  <c r="M437" i="8"/>
  <c r="I446" i="1" s="1"/>
  <c r="M69" i="8"/>
  <c r="I78" i="1" s="1"/>
  <c r="M120" i="8"/>
  <c r="I129" i="1" s="1"/>
  <c r="M225" i="8"/>
  <c r="I234" i="1" s="1"/>
  <c r="M118" i="8"/>
  <c r="I127" i="1" s="1"/>
  <c r="M109" i="8"/>
  <c r="I118" i="1" s="1"/>
  <c r="M138" i="8"/>
  <c r="I147" i="1" s="1"/>
  <c r="M51" i="8"/>
  <c r="I60" i="1" s="1"/>
  <c r="M385" i="8"/>
  <c r="I394" i="1" s="1"/>
  <c r="M356" i="8"/>
  <c r="I365" i="1" s="1"/>
  <c r="M214" i="8"/>
  <c r="I223" i="1" s="1"/>
  <c r="M119" i="8"/>
  <c r="I128" i="1" s="1"/>
  <c r="M93" i="8"/>
  <c r="I102" i="1" s="1"/>
  <c r="M347" i="8"/>
  <c r="I356" i="1" s="1"/>
  <c r="M99" i="8"/>
  <c r="I108" i="1" s="1"/>
  <c r="M342" i="8"/>
  <c r="I351" i="1" s="1"/>
  <c r="M133" i="8"/>
  <c r="I142" i="1" s="1"/>
  <c r="M96" i="8"/>
  <c r="I105" i="1" s="1"/>
  <c r="M121" i="8"/>
  <c r="I130" i="1" s="1"/>
  <c r="M221" i="8"/>
  <c r="I230" i="1" s="1"/>
  <c r="M294" i="8"/>
  <c r="I303" i="1" s="1"/>
  <c r="M334" i="8"/>
  <c r="I343" i="1" s="1"/>
  <c r="M427" i="8"/>
  <c r="I436" i="1" s="1"/>
  <c r="M150" i="8"/>
  <c r="I159" i="1" s="1"/>
  <c r="M362" i="8"/>
  <c r="I371" i="1" s="1"/>
  <c r="M279" i="8"/>
  <c r="I288" i="1" s="1"/>
  <c r="M286" i="8"/>
  <c r="I295" i="1" s="1"/>
  <c r="M401" i="8"/>
  <c r="I410" i="1" s="1"/>
  <c r="M103" i="8"/>
  <c r="I112" i="1" s="1"/>
  <c r="M38" i="8"/>
  <c r="I47" i="1" s="1"/>
  <c r="M46" i="8"/>
  <c r="I55" i="1" s="1"/>
  <c r="M90" i="8"/>
  <c r="I99" i="1" s="1"/>
  <c r="M291" i="8"/>
  <c r="I300" i="1" s="1"/>
  <c r="M254" i="8"/>
  <c r="I263" i="1" s="1"/>
  <c r="M429" i="8"/>
  <c r="I438" i="1" s="1"/>
  <c r="M336" i="8"/>
  <c r="I345" i="1" s="1"/>
  <c r="M230" i="8"/>
  <c r="I239" i="1" s="1"/>
  <c r="M37" i="8"/>
  <c r="I46" i="1" s="1"/>
  <c r="M165" i="8"/>
  <c r="I174" i="1" s="1"/>
  <c r="M305" i="8"/>
  <c r="I314" i="1" s="1"/>
  <c r="M58" i="8"/>
  <c r="I67" i="1" s="1"/>
  <c r="M434" i="8"/>
  <c r="I443" i="1" s="1"/>
  <c r="M301" i="8"/>
  <c r="I310" i="1" s="1"/>
  <c r="M40" i="8"/>
  <c r="I49" i="1" s="1"/>
  <c r="M80" i="8"/>
  <c r="I89" i="1" s="1"/>
  <c r="M82" i="8"/>
  <c r="I91" i="1" s="1"/>
  <c r="M298" i="8"/>
  <c r="I307" i="1" s="1"/>
  <c r="M111" i="8"/>
  <c r="I120" i="1" s="1"/>
  <c r="M288" i="8"/>
  <c r="I297" i="1" s="1"/>
  <c r="M247" i="8"/>
  <c r="I256" i="1" s="1"/>
  <c r="M173" i="8"/>
  <c r="I182" i="1" s="1"/>
  <c r="M77" i="8"/>
  <c r="I86" i="1" s="1"/>
  <c r="M307" i="8"/>
  <c r="I316" i="1" s="1"/>
  <c r="M396" i="8"/>
  <c r="I405" i="1" s="1"/>
  <c r="M318" i="8"/>
  <c r="I327" i="1" s="1"/>
  <c r="M169" i="8"/>
  <c r="I178" i="1" s="1"/>
  <c r="M432" i="8"/>
  <c r="I441" i="1" s="1"/>
  <c r="M258" i="8"/>
  <c r="I267" i="1" s="1"/>
  <c r="M274" i="8"/>
  <c r="I283" i="1" s="1"/>
  <c r="M440" i="8"/>
  <c r="I449" i="1" s="1"/>
  <c r="M259" i="8"/>
  <c r="I268" i="1" s="1"/>
  <c r="M219" i="8"/>
  <c r="I228" i="1" s="1"/>
  <c r="M167" i="8"/>
  <c r="I176" i="1" s="1"/>
  <c r="M403" i="8"/>
  <c r="I412" i="1" s="1"/>
  <c r="M98" i="8"/>
  <c r="I107" i="1" s="1"/>
  <c r="M50" i="8"/>
  <c r="I59" i="1" s="1"/>
  <c r="M399" i="8"/>
  <c r="I408" i="1" s="1"/>
  <c r="M398" i="8"/>
  <c r="I407" i="1" s="1"/>
  <c r="M94" i="8"/>
  <c r="I103" i="1" s="1"/>
  <c r="M410" i="8"/>
  <c r="I419" i="1" s="1"/>
  <c r="M408" i="8"/>
  <c r="I417" i="1" s="1"/>
  <c r="M200" i="8"/>
  <c r="I209" i="1" s="1"/>
  <c r="M116" i="8"/>
  <c r="I125" i="1" s="1"/>
  <c r="M384" i="8"/>
  <c r="I393" i="1" s="1"/>
  <c r="M431" i="8"/>
  <c r="I440" i="1" s="1"/>
  <c r="M387" i="8"/>
  <c r="I396" i="1" s="1"/>
  <c r="M108" i="8"/>
  <c r="I117" i="1" s="1"/>
  <c r="M190" i="8"/>
  <c r="I199" i="1" s="1"/>
  <c r="M430" i="8"/>
  <c r="I439" i="1" s="1"/>
  <c r="M285" i="8"/>
  <c r="I294" i="1" s="1"/>
  <c r="M159" i="8"/>
  <c r="I168" i="1" s="1"/>
  <c r="M251" i="8"/>
  <c r="I260" i="1" s="1"/>
  <c r="M227" i="8"/>
  <c r="I236" i="1" s="1"/>
  <c r="M406" i="8"/>
  <c r="I415" i="1" s="1"/>
  <c r="M105" i="8"/>
  <c r="I114" i="1" s="1"/>
  <c r="M95" i="8"/>
  <c r="I104" i="1" s="1"/>
  <c r="M101" i="8"/>
  <c r="I110" i="1" s="1"/>
  <c r="M321" i="8"/>
  <c r="I330" i="1" s="1"/>
  <c r="M172" i="8"/>
  <c r="I181" i="1" s="1"/>
  <c r="M423" i="8"/>
  <c r="I432" i="1" s="1"/>
  <c r="M333" i="8"/>
  <c r="I342" i="1" s="1"/>
  <c r="M358" i="8"/>
  <c r="I367" i="1" s="1"/>
  <c r="M296" i="8"/>
  <c r="I305" i="1" s="1"/>
  <c r="M143" i="8"/>
  <c r="I152" i="1" s="1"/>
  <c r="M250" i="8"/>
  <c r="I259" i="1" s="1"/>
  <c r="M271" i="8"/>
  <c r="I280" i="1" s="1"/>
  <c r="M148" i="8"/>
  <c r="I157" i="1" s="1"/>
  <c r="M329" i="8"/>
  <c r="I338" i="1" s="1"/>
  <c r="M212" i="8"/>
  <c r="I221" i="1" s="1"/>
  <c r="M238" i="8"/>
  <c r="I247" i="1" s="1"/>
  <c r="M83" i="8"/>
  <c r="I92" i="1" s="1"/>
  <c r="M57" i="8"/>
  <c r="I66" i="1" s="1"/>
  <c r="M180" i="8"/>
  <c r="I189" i="1" s="1"/>
  <c r="M287" i="8"/>
  <c r="I296" i="1" s="1"/>
  <c r="M438" i="8"/>
  <c r="I447" i="1" s="1"/>
  <c r="M425" i="8"/>
  <c r="I434" i="1" s="1"/>
  <c r="M76" i="8"/>
  <c r="I85" i="1" s="1"/>
  <c r="M246" i="8"/>
  <c r="I255" i="1" s="1"/>
  <c r="M269" i="8"/>
  <c r="I278" i="1" s="1"/>
  <c r="M389" i="8"/>
  <c r="I398" i="1" s="1"/>
  <c r="M113" i="8"/>
  <c r="I122" i="1" s="1"/>
  <c r="M170" i="8"/>
  <c r="I179" i="1" s="1"/>
  <c r="M228" i="8"/>
  <c r="I237" i="1" s="1"/>
  <c r="M428" i="8"/>
  <c r="I437" i="1" s="1"/>
  <c r="M107" i="8"/>
  <c r="I116" i="1" s="1"/>
  <c r="M252" i="8"/>
  <c r="I261" i="1" s="1"/>
  <c r="M376" i="8"/>
  <c r="I385" i="1" s="1"/>
  <c r="M52" i="8"/>
  <c r="I61" i="1" s="1"/>
  <c r="M197" i="8"/>
  <c r="I206" i="1" s="1"/>
  <c r="M299" i="8"/>
  <c r="I308" i="1" s="1"/>
  <c r="M89" i="8"/>
  <c r="I98" i="1" s="1"/>
  <c r="M114" i="8"/>
  <c r="I123" i="1" s="1"/>
  <c r="M265" i="8"/>
  <c r="I274" i="1" s="1"/>
  <c r="M273" i="8"/>
  <c r="I282" i="1" s="1"/>
  <c r="M293" i="8"/>
  <c r="I302" i="1" s="1"/>
  <c r="M416" i="8"/>
  <c r="I425" i="1" s="1"/>
  <c r="M163" i="8"/>
  <c r="I172" i="1" s="1"/>
  <c r="M136" i="8"/>
  <c r="I145" i="1" s="1"/>
  <c r="M255" i="8"/>
  <c r="I264" i="1" s="1"/>
  <c r="M330" i="8"/>
  <c r="I339" i="1" s="1"/>
  <c r="M393" i="8"/>
  <c r="I402" i="1" s="1"/>
  <c r="M44" i="8"/>
  <c r="I53" i="1" s="1"/>
  <c r="M202" i="8"/>
  <c r="I211" i="1" s="1"/>
  <c r="M281" i="8"/>
  <c r="I290" i="1" s="1"/>
  <c r="M373" i="8"/>
  <c r="I382" i="1" s="1"/>
  <c r="M419" i="8"/>
  <c r="I428" i="1" s="1"/>
  <c r="M424" i="8"/>
  <c r="I433" i="1" s="1"/>
  <c r="M248" i="8"/>
  <c r="I257" i="1" s="1"/>
  <c r="M317" i="8"/>
  <c r="I326" i="1" s="1"/>
  <c r="M368" i="8"/>
  <c r="I377" i="1" s="1"/>
  <c r="M204" i="8"/>
  <c r="I213" i="1" s="1"/>
  <c r="M53" i="8"/>
  <c r="I62" i="1" s="1"/>
  <c r="M338" i="8"/>
  <c r="I347" i="1" s="1"/>
  <c r="M56" i="8"/>
  <c r="I65" i="1" s="1"/>
  <c r="M363" i="8"/>
  <c r="I372" i="1" s="1"/>
  <c r="M282" i="8"/>
  <c r="I291" i="1" s="1"/>
  <c r="M364" i="8"/>
  <c r="I373" i="1" s="1"/>
  <c r="M391" i="8"/>
  <c r="I400" i="1" s="1"/>
  <c r="M355" i="8"/>
  <c r="I364" i="1" s="1"/>
  <c r="M268" i="8"/>
  <c r="I277" i="1" s="1"/>
  <c r="M154" i="8"/>
  <c r="I163" i="1" s="1"/>
  <c r="M242" i="8"/>
  <c r="I251" i="1" s="1"/>
  <c r="M239" i="8"/>
  <c r="I248" i="1" s="1"/>
  <c r="M85" i="8"/>
  <c r="I94" i="1" s="1"/>
  <c r="M45" i="8"/>
  <c r="I54" i="1" s="1"/>
  <c r="M233" i="8"/>
  <c r="I242" i="1" s="1"/>
  <c r="M223" i="8"/>
  <c r="I232" i="1" s="1"/>
  <c r="M426" i="8"/>
  <c r="I435" i="1" s="1"/>
  <c r="M340" i="8"/>
  <c r="I349" i="1" s="1"/>
  <c r="M184" i="8"/>
  <c r="I193" i="1" s="1"/>
  <c r="M193" i="8"/>
  <c r="I202" i="1" s="1"/>
  <c r="M295" i="8"/>
  <c r="I304" i="1" s="1"/>
  <c r="M386" i="8"/>
  <c r="I395" i="1" s="1"/>
  <c r="M43" i="8"/>
  <c r="I52" i="1" s="1"/>
  <c r="M157" i="8"/>
  <c r="I166" i="1" s="1"/>
  <c r="M314" i="8"/>
  <c r="I323" i="1" s="1"/>
  <c r="M171" i="8"/>
  <c r="I180" i="1" s="1"/>
  <c r="M86" i="8"/>
  <c r="I95" i="1" s="1"/>
  <c r="M241" i="8"/>
  <c r="I250" i="1" s="1"/>
  <c r="M100" i="8"/>
  <c r="I109" i="1" s="1"/>
  <c r="M137" i="8"/>
  <c r="I146" i="1" s="1"/>
  <c r="M210" i="8"/>
  <c r="I219" i="1" s="1"/>
  <c r="M367" i="8"/>
  <c r="I376" i="1" s="1"/>
  <c r="M49" i="8"/>
  <c r="I58" i="1" s="1"/>
  <c r="M156" i="8"/>
  <c r="I165" i="1" s="1"/>
  <c r="M198" i="8"/>
  <c r="I207" i="1" s="1"/>
  <c r="M236" i="8"/>
  <c r="I245" i="1" s="1"/>
  <c r="M378" i="8"/>
  <c r="I387" i="1" s="1"/>
  <c r="M390" i="8"/>
  <c r="I399" i="1" s="1"/>
  <c r="M324" i="8"/>
  <c r="I333" i="1" s="1"/>
  <c r="M174" i="8"/>
  <c r="I183" i="1" s="1"/>
  <c r="M209" i="8"/>
  <c r="I218" i="1" s="1"/>
  <c r="M420" i="8"/>
  <c r="I429" i="1" s="1"/>
  <c r="M155" i="8"/>
  <c r="I164" i="1" s="1"/>
  <c r="M115" i="8"/>
  <c r="I124" i="1" s="1"/>
  <c r="M277" i="8"/>
  <c r="I286" i="1" s="1"/>
  <c r="M232" i="8"/>
  <c r="I241" i="1" s="1"/>
  <c r="M211" i="8"/>
  <c r="I220" i="1" s="1"/>
  <c r="M256" i="8"/>
  <c r="I265" i="1" s="1"/>
  <c r="M292" i="8"/>
  <c r="I301" i="1" s="1"/>
  <c r="M112" i="8"/>
  <c r="I121" i="1" s="1"/>
  <c r="M168" i="8"/>
  <c r="I177" i="1" s="1"/>
  <c r="M122" i="8"/>
  <c r="I131" i="1" s="1"/>
  <c r="M360" i="8"/>
  <c r="I369" i="1" s="1"/>
  <c r="M79" i="8"/>
  <c r="I88" i="1" s="1"/>
  <c r="M326" i="8"/>
  <c r="I335" i="1" s="1"/>
  <c r="M381" i="8"/>
  <c r="I390" i="1" s="1"/>
  <c r="M243" i="8"/>
  <c r="I252" i="1" s="1"/>
  <c r="M42" i="8"/>
  <c r="I51" i="1" s="1"/>
  <c r="M179" i="8"/>
  <c r="I188" i="1" s="1"/>
  <c r="M185" i="8"/>
  <c r="I194" i="1" s="1"/>
  <c r="M189" i="8"/>
  <c r="I198" i="1" s="1"/>
  <c r="M224" i="8"/>
  <c r="I233" i="1" s="1"/>
  <c r="M123" i="8"/>
  <c r="I132" i="1" s="1"/>
  <c r="M436" i="8"/>
  <c r="I445" i="1" s="1"/>
  <c r="M161" i="8"/>
  <c r="I170" i="1" s="1"/>
  <c r="M421" i="8"/>
  <c r="I430" i="1" s="1"/>
  <c r="M68" i="8"/>
  <c r="I77" i="1" s="1"/>
  <c r="M126" i="8"/>
  <c r="I135" i="1" s="1"/>
  <c r="M234" i="8"/>
  <c r="I243" i="1" s="1"/>
  <c r="M300" i="8"/>
  <c r="I309" i="1" s="1"/>
  <c r="M382" i="8"/>
  <c r="I391" i="1" s="1"/>
  <c r="M348" i="8"/>
  <c r="I357" i="1" s="1"/>
  <c r="M222" i="8"/>
  <c r="I231" i="1" s="1"/>
  <c r="M351" i="8"/>
  <c r="I360" i="1" s="1"/>
  <c r="M383" i="8"/>
  <c r="I392" i="1" s="1"/>
  <c r="M201" i="8"/>
  <c r="I210" i="1" s="1"/>
  <c r="M124" i="8"/>
  <c r="I133" i="1" s="1"/>
  <c r="M213" i="8"/>
  <c r="I222" i="1" s="1"/>
  <c r="M413" i="8"/>
  <c r="I422" i="1" s="1"/>
  <c r="M129" i="8"/>
  <c r="I138" i="1" s="1"/>
  <c r="M153" i="8"/>
  <c r="I162" i="1" s="1"/>
  <c r="M344" i="8"/>
  <c r="I353" i="1" s="1"/>
  <c r="M127" i="8"/>
  <c r="I136" i="1" s="1"/>
  <c r="M128" i="8"/>
  <c r="I137" i="1" s="1"/>
  <c r="M264" i="8"/>
  <c r="I273" i="1" s="1"/>
  <c r="M359" i="8"/>
  <c r="I368" i="1" s="1"/>
  <c r="M63" i="8"/>
  <c r="I72" i="1" s="1"/>
  <c r="M160" i="8"/>
  <c r="I169" i="1" s="1"/>
  <c r="M220" i="8"/>
  <c r="I229" i="1" s="1"/>
  <c r="M370" i="8"/>
  <c r="I379" i="1" s="1"/>
  <c r="M392" i="8"/>
  <c r="I401" i="1" s="1"/>
  <c r="M397" i="8"/>
  <c r="I406" i="1" s="1"/>
  <c r="M191" i="8"/>
  <c r="I200" i="1" s="1"/>
  <c r="M182" i="8"/>
  <c r="I191" i="1" s="1"/>
  <c r="M319" i="8"/>
  <c r="I328" i="1" s="1"/>
  <c r="M380" i="8"/>
  <c r="I389" i="1" s="1"/>
  <c r="M372" i="8"/>
  <c r="I381" i="1" s="1"/>
  <c r="M147" i="8"/>
  <c r="I156" i="1" s="1"/>
  <c r="M270" i="8"/>
  <c r="I279" i="1" s="1"/>
  <c r="M316" i="8"/>
  <c r="I325" i="1" s="1"/>
  <c r="M260" i="8"/>
  <c r="I269" i="1" s="1"/>
  <c r="M354" i="8"/>
  <c r="I363" i="1" s="1"/>
  <c r="M414" i="8"/>
  <c r="I423" i="1" s="1"/>
  <c r="M297" i="8"/>
  <c r="I306" i="1" s="1"/>
  <c r="M346" i="8"/>
  <c r="I355" i="1" s="1"/>
  <c r="M302" i="8"/>
  <c r="I311" i="1" s="1"/>
  <c r="M162" i="8"/>
  <c r="I171" i="1" s="1"/>
  <c r="M366" i="8"/>
  <c r="I375" i="1" s="1"/>
  <c r="M311" i="8"/>
  <c r="I320" i="1" s="1"/>
  <c r="M412" i="8"/>
  <c r="I421" i="1" s="1"/>
  <c r="M61" i="8"/>
  <c r="I70" i="1" s="1"/>
  <c r="M60" i="8"/>
  <c r="I69" i="1" s="1"/>
  <c r="M308" i="8"/>
  <c r="I317" i="1" s="1"/>
  <c r="M62" i="8"/>
  <c r="I71" i="1" s="1"/>
  <c r="M84" i="8"/>
  <c r="I93" i="1" s="1"/>
  <c r="M70" i="8"/>
  <c r="I79" i="1" s="1"/>
  <c r="M199" i="8"/>
  <c r="I208" i="1" s="1"/>
  <c r="M361" i="8"/>
  <c r="I370" i="1" s="1"/>
  <c r="M375" i="8"/>
  <c r="I384" i="1" s="1"/>
  <c r="M422" i="8"/>
  <c r="I431" i="1" s="1"/>
  <c r="M92" i="8"/>
  <c r="I101" i="1" s="1"/>
  <c r="M218" i="8"/>
  <c r="I227" i="1" s="1"/>
  <c r="M335" i="8"/>
  <c r="I344" i="1" s="1"/>
  <c r="M320" i="8"/>
  <c r="I329" i="1" s="1"/>
  <c r="M435" i="8"/>
  <c r="I444" i="1" s="1"/>
  <c r="M405" i="8"/>
  <c r="I414" i="1" s="1"/>
  <c r="M289" i="8"/>
  <c r="I298" i="1" s="1"/>
  <c r="M177" i="8"/>
  <c r="I186" i="1" s="1"/>
  <c r="M178" i="8"/>
  <c r="I187" i="1" s="1"/>
  <c r="M388" i="8"/>
  <c r="I397" i="1" s="1"/>
  <c r="M97" i="8"/>
  <c r="I106" i="1" s="1"/>
  <c r="M91" i="8"/>
  <c r="I100" i="1" s="1"/>
  <c r="M226" i="8"/>
  <c r="I235" i="1" s="1"/>
  <c r="M166" i="8"/>
  <c r="I175" i="1" s="1"/>
  <c r="M39" i="8"/>
  <c r="I48" i="1" s="1"/>
  <c r="M132" i="8"/>
  <c r="I141" i="1" s="1"/>
  <c r="M188" i="8"/>
  <c r="I197" i="1" s="1"/>
  <c r="M205" i="8"/>
  <c r="I214" i="1" s="1"/>
  <c r="M312" i="8"/>
  <c r="I321" i="1" s="1"/>
  <c r="M433" i="8"/>
  <c r="I442" i="1" s="1"/>
  <c r="M186" i="8"/>
  <c r="I195" i="1" s="1"/>
  <c r="M140" i="8"/>
  <c r="I149" i="1" s="1"/>
  <c r="M192" i="8"/>
  <c r="I201" i="1" s="1"/>
  <c r="M196" i="8"/>
  <c r="I205" i="1" s="1"/>
  <c r="M303" i="8"/>
  <c r="I312" i="1" s="1"/>
  <c r="M328" i="8"/>
  <c r="I337" i="1" s="1"/>
  <c r="M417" i="8"/>
  <c r="I426" i="1" s="1"/>
  <c r="M175" i="8"/>
  <c r="I184" i="1" s="1"/>
  <c r="M75" i="8"/>
  <c r="I84" i="1" s="1"/>
  <c r="M244" i="8"/>
  <c r="I253" i="1" s="1"/>
  <c r="M266" i="8"/>
  <c r="I275" i="1" s="1"/>
  <c r="M337" i="8"/>
  <c r="I346" i="1" s="1"/>
  <c r="M404" i="8"/>
  <c r="I413" i="1" s="1"/>
  <c r="M278" i="8"/>
  <c r="I287" i="1" s="1"/>
  <c r="M146" i="8"/>
  <c r="I155" i="1" s="1"/>
  <c r="M81" i="8"/>
  <c r="I90" i="1" s="1"/>
  <c r="M217" i="8"/>
  <c r="I226" i="1" s="1"/>
  <c r="M304" i="8"/>
  <c r="I313" i="1" s="1"/>
  <c r="M400" i="8"/>
  <c r="I409" i="1" s="1"/>
  <c r="M313" i="8"/>
  <c r="I322" i="1" s="1"/>
  <c r="M275" i="8"/>
  <c r="I284" i="1" s="1"/>
  <c r="M345" i="8"/>
  <c r="I354" i="1" s="1"/>
  <c r="M78" i="8"/>
  <c r="I87" i="1" s="1"/>
  <c r="M54" i="8"/>
  <c r="I63" i="1" s="1"/>
  <c r="M152" i="8"/>
  <c r="I161" i="1" s="1"/>
  <c r="M158" i="8"/>
  <c r="I167" i="1" s="1"/>
  <c r="M207" i="8"/>
  <c r="I216" i="1" s="1"/>
  <c r="M206" i="8"/>
  <c r="I215" i="1" s="1"/>
  <c r="M369" i="8"/>
  <c r="I378" i="1" s="1"/>
  <c r="M343" i="8"/>
  <c r="I352" i="1" s="1"/>
  <c r="M130" i="8"/>
  <c r="I139" i="1" s="1"/>
  <c r="M134" i="8"/>
  <c r="I143" i="1" s="1"/>
  <c r="M139" i="8"/>
  <c r="I148" i="1" s="1"/>
  <c r="E32" i="8"/>
  <c r="E41" i="1" s="1"/>
  <c r="H16" i="1" s="1"/>
  <c r="L120" i="8"/>
  <c r="H129" i="1" s="1"/>
  <c r="L49" i="8"/>
  <c r="H58" i="1" s="1"/>
  <c r="L89" i="8"/>
  <c r="H98" i="1" s="1"/>
  <c r="L289" i="8"/>
  <c r="H298" i="1" s="1"/>
  <c r="L191" i="8"/>
  <c r="H200" i="1" s="1"/>
  <c r="L277" i="8"/>
  <c r="H286" i="1" s="1"/>
  <c r="L190" i="8"/>
  <c r="H199" i="1" s="1"/>
  <c r="L393" i="8"/>
  <c r="H402" i="1" s="1"/>
  <c r="L404" i="8"/>
  <c r="H413" i="1" s="1"/>
  <c r="L420" i="8"/>
  <c r="H429" i="1" s="1"/>
  <c r="L330" i="8"/>
  <c r="H339" i="1" s="1"/>
  <c r="L300" i="8"/>
  <c r="H309" i="1" s="1"/>
  <c r="L319" i="8"/>
  <c r="H328" i="1" s="1"/>
  <c r="L199" i="8"/>
  <c r="H208" i="1" s="1"/>
  <c r="L234" i="8"/>
  <c r="H243" i="1" s="1"/>
  <c r="L255" i="8"/>
  <c r="H264" i="1" s="1"/>
  <c r="L230" i="8"/>
  <c r="H239" i="1" s="1"/>
  <c r="L182" i="8"/>
  <c r="H191" i="1" s="1"/>
  <c r="L244" i="8"/>
  <c r="H253" i="1" s="1"/>
  <c r="L174" i="8"/>
  <c r="H183" i="1" s="1"/>
  <c r="L136" i="8"/>
  <c r="H145" i="1" s="1"/>
  <c r="L69" i="8"/>
  <c r="H78" i="1" s="1"/>
  <c r="L145" i="8"/>
  <c r="H154" i="1" s="1"/>
  <c r="L75" i="8"/>
  <c r="H84" i="1" s="1"/>
  <c r="L51" i="8"/>
  <c r="H60" i="1" s="1"/>
  <c r="L57" i="8"/>
  <c r="H66" i="1" s="1"/>
  <c r="L60" i="8"/>
  <c r="H69" i="1" s="1"/>
  <c r="L59" i="8"/>
  <c r="H68" i="1" s="1"/>
  <c r="L61" i="8"/>
  <c r="H70" i="1" s="1"/>
  <c r="L81" i="8"/>
  <c r="H90" i="1" s="1"/>
  <c r="L329" i="8"/>
  <c r="H338" i="1" s="1"/>
  <c r="L302" i="8"/>
  <c r="H311" i="1" s="1"/>
  <c r="L397" i="8"/>
  <c r="H406" i="1" s="1"/>
  <c r="L400" i="8"/>
  <c r="H409" i="1" s="1"/>
  <c r="L417" i="8"/>
  <c r="H426" i="1" s="1"/>
  <c r="L430" i="8"/>
  <c r="H439" i="1" s="1"/>
  <c r="L392" i="8"/>
  <c r="H401" i="1" s="1"/>
  <c r="L328" i="8"/>
  <c r="H337" i="1" s="1"/>
  <c r="L378" i="8"/>
  <c r="H387" i="1" s="1"/>
  <c r="L332" i="8"/>
  <c r="H341" i="1" s="1"/>
  <c r="L293" i="8"/>
  <c r="H302" i="1" s="1"/>
  <c r="L336" i="8"/>
  <c r="H345" i="1" s="1"/>
  <c r="L303" i="8"/>
  <c r="H312" i="1" s="1"/>
  <c r="L370" i="8"/>
  <c r="H379" i="1" s="1"/>
  <c r="L236" i="8"/>
  <c r="H245" i="1" s="1"/>
  <c r="L273" i="8"/>
  <c r="H282" i="1" s="1"/>
  <c r="L196" i="8"/>
  <c r="H205" i="1" s="1"/>
  <c r="L215" i="8"/>
  <c r="H224" i="1" s="1"/>
  <c r="L220" i="8"/>
  <c r="H229" i="1" s="1"/>
  <c r="L198" i="8"/>
  <c r="H207" i="1" s="1"/>
  <c r="L192" i="8"/>
  <c r="H201" i="1" s="1"/>
  <c r="L265" i="8"/>
  <c r="H274" i="1" s="1"/>
  <c r="L254" i="8"/>
  <c r="H263" i="1" s="1"/>
  <c r="L140" i="8"/>
  <c r="H149" i="1" s="1"/>
  <c r="L313" i="8"/>
  <c r="H322" i="1" s="1"/>
  <c r="L285" i="8"/>
  <c r="H294" i="1" s="1"/>
  <c r="L337" i="8"/>
  <c r="H346" i="1" s="1"/>
  <c r="L275" i="8"/>
  <c r="H284" i="1" s="1"/>
  <c r="L144" i="8"/>
  <c r="H153" i="1" s="1"/>
  <c r="L433" i="8"/>
  <c r="H442" i="1" s="1"/>
  <c r="L437" i="8"/>
  <c r="H446" i="1" s="1"/>
  <c r="L429" i="8"/>
  <c r="H438" i="1" s="1"/>
  <c r="L359" i="8"/>
  <c r="H368" i="1" s="1"/>
  <c r="L367" i="8"/>
  <c r="H376" i="1" s="1"/>
  <c r="L380" i="8"/>
  <c r="H389" i="1" s="1"/>
  <c r="L312" i="8"/>
  <c r="H321" i="1" s="1"/>
  <c r="L299" i="8"/>
  <c r="H308" i="1" s="1"/>
  <c r="L327" i="8"/>
  <c r="H336" i="1" s="1"/>
  <c r="L264" i="8"/>
  <c r="H273" i="1" s="1"/>
  <c r="L308" i="8"/>
  <c r="H317" i="1" s="1"/>
  <c r="L209" i="8"/>
  <c r="H218" i="1" s="1"/>
  <c r="L266" i="8"/>
  <c r="H275" i="1" s="1"/>
  <c r="L214" i="8"/>
  <c r="H223" i="1" s="1"/>
  <c r="L188" i="8"/>
  <c r="H197" i="1" s="1"/>
  <c r="L128" i="8"/>
  <c r="H137" i="1" s="1"/>
  <c r="L52" i="8"/>
  <c r="H61" i="1" s="1"/>
  <c r="L132" i="8"/>
  <c r="H141" i="1" s="1"/>
  <c r="L108" i="8"/>
  <c r="H117" i="1" s="1"/>
  <c r="L100" i="8"/>
  <c r="H109" i="1" s="1"/>
  <c r="L39" i="8"/>
  <c r="H48" i="1" s="1"/>
  <c r="L361" i="8"/>
  <c r="H370" i="1" s="1"/>
  <c r="L287" i="8"/>
  <c r="H296" i="1" s="1"/>
  <c r="L160" i="8"/>
  <c r="H169" i="1" s="1"/>
  <c r="L124" i="8"/>
  <c r="H133" i="1" s="1"/>
  <c r="L369" i="8"/>
  <c r="H378" i="1" s="1"/>
  <c r="L54" i="8"/>
  <c r="H63" i="1" s="1"/>
  <c r="L390" i="8"/>
  <c r="H399" i="1" s="1"/>
  <c r="L428" i="8"/>
  <c r="H437" i="1" s="1"/>
  <c r="L416" i="8"/>
  <c r="H425" i="1" s="1"/>
  <c r="L413" i="8"/>
  <c r="H422" i="1" s="1"/>
  <c r="L388" i="8"/>
  <c r="H397" i="1" s="1"/>
  <c r="L314" i="8"/>
  <c r="H323" i="1" s="1"/>
  <c r="L372" i="8"/>
  <c r="H381" i="1" s="1"/>
  <c r="L376" i="8"/>
  <c r="H385" i="1" s="1"/>
  <c r="L291" i="8"/>
  <c r="H300" i="1" s="1"/>
  <c r="L344" i="8"/>
  <c r="H353" i="1" s="1"/>
  <c r="L228" i="8"/>
  <c r="H237" i="1" s="1"/>
  <c r="L340" i="8"/>
  <c r="H349" i="1" s="1"/>
  <c r="L166" i="8"/>
  <c r="H175" i="1" s="1"/>
  <c r="L241" i="8"/>
  <c r="L216" i="8"/>
  <c r="H225" i="1" s="1"/>
  <c r="L252" i="8"/>
  <c r="H261" i="1" s="1"/>
  <c r="L178" i="8"/>
  <c r="H187" i="1" s="1"/>
  <c r="L262" i="8"/>
  <c r="H271" i="1" s="1"/>
  <c r="L226" i="8"/>
  <c r="H235" i="1" s="1"/>
  <c r="L157" i="8"/>
  <c r="H166" i="1" s="1"/>
  <c r="L170" i="8"/>
  <c r="H179" i="1" s="1"/>
  <c r="L177" i="8"/>
  <c r="H186" i="1" s="1"/>
  <c r="L153" i="8"/>
  <c r="H162" i="1" s="1"/>
  <c r="L90" i="8"/>
  <c r="H99" i="1" s="1"/>
  <c r="L97" i="8"/>
  <c r="H106" i="1" s="1"/>
  <c r="L356" i="8"/>
  <c r="H365" i="1" s="1"/>
  <c r="L335" i="8"/>
  <c r="H344" i="1" s="1"/>
  <c r="L246" i="8"/>
  <c r="H255" i="1" s="1"/>
  <c r="L197" i="8"/>
  <c r="H206" i="1" s="1"/>
  <c r="L184" i="8"/>
  <c r="H193" i="1" s="1"/>
  <c r="L76" i="8"/>
  <c r="H85" i="1" s="1"/>
  <c r="L137" i="8"/>
  <c r="H146" i="1" s="1"/>
  <c r="L46" i="8"/>
  <c r="H55" i="1" s="1"/>
  <c r="L92" i="8"/>
  <c r="H101" i="1" s="1"/>
  <c r="L175" i="8"/>
  <c r="H184" i="1" s="1"/>
  <c r="L107" i="8"/>
  <c r="H116" i="1" s="1"/>
  <c r="L43" i="8"/>
  <c r="H52" i="1" s="1"/>
  <c r="L148" i="8"/>
  <c r="H157" i="1" s="1"/>
  <c r="L161" i="8"/>
  <c r="H170" i="1" s="1"/>
  <c r="L83" i="8"/>
  <c r="H92" i="1" s="1"/>
  <c r="L103" i="8"/>
  <c r="H112" i="1" s="1"/>
  <c r="L345" i="8"/>
  <c r="H354" i="1" s="1"/>
  <c r="L386" i="8"/>
  <c r="H395" i="1" s="1"/>
  <c r="L389" i="8"/>
  <c r="H398" i="1" s="1"/>
  <c r="L431" i="8"/>
  <c r="H440" i="1" s="1"/>
  <c r="L435" i="8"/>
  <c r="H444" i="1" s="1"/>
  <c r="L295" i="8"/>
  <c r="H304" i="1" s="1"/>
  <c r="L269" i="8"/>
  <c r="H278" i="1" s="1"/>
  <c r="L316" i="8"/>
  <c r="H325" i="1" s="1"/>
  <c r="L320" i="8"/>
  <c r="H329" i="1" s="1"/>
  <c r="L237" i="8"/>
  <c r="H246" i="1" s="1"/>
  <c r="L351" i="8"/>
  <c r="H360" i="1" s="1"/>
  <c r="L205" i="8"/>
  <c r="H214" i="1" s="1"/>
  <c r="L210" i="8"/>
  <c r="H219" i="1" s="1"/>
  <c r="L171" i="8"/>
  <c r="H180" i="1" s="1"/>
  <c r="L127" i="8"/>
  <c r="H136" i="1" s="1"/>
  <c r="L113" i="8"/>
  <c r="H122" i="1" s="1"/>
  <c r="L91" i="8"/>
  <c r="H100" i="1" s="1"/>
  <c r="L87" i="8"/>
  <c r="H96" i="1" s="1"/>
  <c r="L38" i="8"/>
  <c r="H47" i="1" s="1"/>
  <c r="L297" i="8"/>
  <c r="H306" i="1" s="1"/>
  <c r="L78" i="8"/>
  <c r="H87" i="1" s="1"/>
  <c r="L387" i="8"/>
  <c r="H396" i="1" s="1"/>
  <c r="L412" i="8"/>
  <c r="H421" i="1" s="1"/>
  <c r="L355" i="8"/>
  <c r="H364" i="1" s="1"/>
  <c r="L239" i="8"/>
  <c r="H248" i="1" s="1"/>
  <c r="L311" i="8"/>
  <c r="H320" i="1" s="1"/>
  <c r="L366" i="8"/>
  <c r="H375" i="1" s="1"/>
  <c r="L271" i="8"/>
  <c r="H280" i="1" s="1"/>
  <c r="L268" i="8"/>
  <c r="H277" i="1" s="1"/>
  <c r="L200" i="8"/>
  <c r="H209" i="1" s="1"/>
  <c r="L224" i="8"/>
  <c r="H233" i="1" s="1"/>
  <c r="L238" i="8"/>
  <c r="H247" i="1" s="1"/>
  <c r="L212" i="8"/>
  <c r="H221" i="1" s="1"/>
  <c r="L213" i="8"/>
  <c r="H222" i="1" s="1"/>
  <c r="L154" i="8"/>
  <c r="H163" i="1" s="1"/>
  <c r="L123" i="8"/>
  <c r="H132" i="1" s="1"/>
  <c r="L155" i="8"/>
  <c r="H164" i="1" s="1"/>
  <c r="L162" i="8"/>
  <c r="H171" i="1" s="1"/>
  <c r="L152" i="8"/>
  <c r="H161" i="1" s="1"/>
  <c r="L86" i="8"/>
  <c r="H95" i="1" s="1"/>
  <c r="L139" i="8"/>
  <c r="H148" i="1" s="1"/>
  <c r="L414" i="8"/>
  <c r="H423" i="1" s="1"/>
  <c r="L436" i="8"/>
  <c r="H445" i="1" s="1"/>
  <c r="L421" i="8"/>
  <c r="H430" i="1" s="1"/>
  <c r="L130" i="8"/>
  <c r="H139" i="1" s="1"/>
  <c r="L354" i="8"/>
  <c r="H363" i="1" s="1"/>
  <c r="L346" i="8"/>
  <c r="H355" i="1" s="1"/>
  <c r="L232" i="8"/>
  <c r="H241" i="1" s="1"/>
  <c r="L343" i="8"/>
  <c r="H352" i="1" s="1"/>
  <c r="L304" i="8"/>
  <c r="H313" i="1" s="1"/>
  <c r="L281" i="8"/>
  <c r="H290" i="1" s="1"/>
  <c r="L251" i="8"/>
  <c r="H260" i="1" s="1"/>
  <c r="L242" i="8"/>
  <c r="H251" i="1" s="1"/>
  <c r="L260" i="8"/>
  <c r="H269" i="1" s="1"/>
  <c r="L217" i="8"/>
  <c r="H226" i="1" s="1"/>
  <c r="L270" i="8"/>
  <c r="H279" i="1" s="1"/>
  <c r="L206" i="8"/>
  <c r="H215" i="1" s="1"/>
  <c r="L278" i="8"/>
  <c r="H287" i="1" s="1"/>
  <c r="L202" i="8"/>
  <c r="H211" i="1" s="1"/>
  <c r="L119" i="8"/>
  <c r="H128" i="1" s="1"/>
  <c r="L159" i="8"/>
  <c r="H168" i="1" s="1"/>
  <c r="L147" i="8"/>
  <c r="H156" i="1" s="1"/>
  <c r="L158" i="8"/>
  <c r="H167" i="1" s="1"/>
  <c r="L146" i="8"/>
  <c r="H155" i="1" s="1"/>
  <c r="L44" i="8"/>
  <c r="H53" i="1" s="1"/>
  <c r="L222" i="8"/>
  <c r="H231" i="1" s="1"/>
  <c r="L45" i="8"/>
  <c r="H54" i="1" s="1"/>
  <c r="L383" i="8"/>
  <c r="H392" i="1" s="1"/>
  <c r="L193" i="8"/>
  <c r="H202" i="1" s="1"/>
  <c r="L126" i="8"/>
  <c r="H135" i="1" s="1"/>
  <c r="L156" i="8"/>
  <c r="H165" i="1" s="1"/>
  <c r="L62" i="8"/>
  <c r="H71" i="1" s="1"/>
  <c r="L186" i="8"/>
  <c r="H195" i="1" s="1"/>
  <c r="L425" i="8"/>
  <c r="H434" i="1" s="1"/>
  <c r="L207" i="8"/>
  <c r="H216" i="1" s="1"/>
  <c r="L385" i="8"/>
  <c r="H394" i="1" s="1"/>
  <c r="L384" i="8"/>
  <c r="H393" i="1" s="1"/>
  <c r="L114" i="8"/>
  <c r="H123" i="1" s="1"/>
  <c r="L134" i="8"/>
  <c r="H143" i="1" s="1"/>
  <c r="L348" i="8"/>
  <c r="H357" i="1" s="1"/>
  <c r="L84" i="8"/>
  <c r="H93" i="1" s="1"/>
  <c r="L63" i="8"/>
  <c r="H72" i="1" s="1"/>
  <c r="L382" i="8"/>
  <c r="H391" i="1" s="1"/>
  <c r="L180" i="8"/>
  <c r="H189" i="1" s="1"/>
  <c r="L194" i="8"/>
  <c r="H203" i="1" s="1"/>
  <c r="L438" i="8"/>
  <c r="H447" i="1" s="1"/>
  <c r="L129" i="8"/>
  <c r="H138" i="1" s="1"/>
  <c r="L163" i="8"/>
  <c r="H172" i="1" s="1"/>
  <c r="L223" i="8"/>
  <c r="H232" i="1" s="1"/>
  <c r="L422" i="8"/>
  <c r="H431" i="1" s="1"/>
  <c r="L426" i="8"/>
  <c r="H435" i="1" s="1"/>
  <c r="L283" i="8"/>
  <c r="H292" i="1" s="1"/>
  <c r="L324" i="8"/>
  <c r="H333" i="1" s="1"/>
  <c r="L218" i="8"/>
  <c r="H227" i="1" s="1"/>
  <c r="L70" i="8"/>
  <c r="H79" i="1" s="1"/>
  <c r="L201" i="8"/>
  <c r="H210" i="1" s="1"/>
  <c r="L375" i="8"/>
  <c r="H384" i="1" s="1"/>
  <c r="L233" i="8"/>
  <c r="H242" i="1" s="1"/>
  <c r="L116" i="8"/>
  <c r="H125" i="1" s="1"/>
  <c r="L85" i="8"/>
  <c r="H94" i="1" s="1"/>
  <c r="L68" i="8"/>
  <c r="H77" i="1" s="1"/>
  <c r="L405" i="8"/>
  <c r="H414" i="1" s="1"/>
  <c r="L115" i="8"/>
  <c r="H124" i="1" s="1"/>
  <c r="L42" i="8"/>
  <c r="H51" i="1" s="1"/>
  <c r="L363" i="8"/>
  <c r="H372" i="1" s="1"/>
  <c r="L358" i="8"/>
  <c r="H367" i="1" s="1"/>
  <c r="L117" i="8"/>
  <c r="H126" i="1" s="1"/>
  <c r="L243" i="8"/>
  <c r="H252" i="1" s="1"/>
  <c r="L56" i="8"/>
  <c r="H65" i="1" s="1"/>
  <c r="L333" i="8"/>
  <c r="H342" i="1" s="1"/>
  <c r="L401" i="8"/>
  <c r="H410" i="1" s="1"/>
  <c r="L381" i="8"/>
  <c r="H390" i="1" s="1"/>
  <c r="L338" i="8"/>
  <c r="H347" i="1" s="1"/>
  <c r="L423" i="8"/>
  <c r="H432" i="1" s="1"/>
  <c r="L410" i="8"/>
  <c r="H419" i="1" s="1"/>
  <c r="L326" i="8"/>
  <c r="H335" i="1" s="1"/>
  <c r="L53" i="8"/>
  <c r="H62" i="1" s="1"/>
  <c r="L172" i="8"/>
  <c r="H181" i="1" s="1"/>
  <c r="L138" i="8"/>
  <c r="H147" i="1" s="1"/>
  <c r="L79" i="8"/>
  <c r="H88" i="1" s="1"/>
  <c r="L204" i="8"/>
  <c r="H213" i="1" s="1"/>
  <c r="L321" i="8"/>
  <c r="H330" i="1" s="1"/>
  <c r="L47" i="8"/>
  <c r="H56" i="1" s="1"/>
  <c r="L360" i="8"/>
  <c r="H369" i="1" s="1"/>
  <c r="L368" i="8"/>
  <c r="H377" i="1" s="1"/>
  <c r="L101" i="8"/>
  <c r="H110" i="1" s="1"/>
  <c r="L365" i="8"/>
  <c r="H374" i="1" s="1"/>
  <c r="L122" i="8"/>
  <c r="H131" i="1" s="1"/>
  <c r="L317" i="8"/>
  <c r="H326" i="1" s="1"/>
  <c r="L95" i="8"/>
  <c r="H104" i="1" s="1"/>
  <c r="L94" i="8"/>
  <c r="H103" i="1" s="1"/>
  <c r="L189" i="8"/>
  <c r="H198" i="1" s="1"/>
  <c r="L391" i="8"/>
  <c r="H400" i="1" s="1"/>
  <c r="L250" i="8"/>
  <c r="H259" i="1" s="1"/>
  <c r="L73" i="8"/>
  <c r="H82" i="1" s="1"/>
  <c r="L185" i="8"/>
  <c r="H194" i="1" s="1"/>
  <c r="L364" i="8"/>
  <c r="H373" i="1" s="1"/>
  <c r="L143" i="8"/>
  <c r="H152" i="1" s="1"/>
  <c r="L408" i="8"/>
  <c r="H417" i="1" s="1"/>
  <c r="L179" i="8"/>
  <c r="H188" i="1" s="1"/>
  <c r="L282" i="8"/>
  <c r="H291" i="1" s="1"/>
  <c r="L296" i="8"/>
  <c r="H305" i="1" s="1"/>
  <c r="L432" i="8"/>
  <c r="H441" i="1" s="1"/>
  <c r="L149" i="8"/>
  <c r="H158" i="1" s="1"/>
  <c r="L292" i="8"/>
  <c r="H301" i="1" s="1"/>
  <c r="L419" i="8"/>
  <c r="H428" i="1" s="1"/>
  <c r="L227" i="8"/>
  <c r="H236" i="1" s="1"/>
  <c r="L109" i="8"/>
  <c r="H118" i="1" s="1"/>
  <c r="L256" i="8"/>
  <c r="H265" i="1" s="1"/>
  <c r="L373" i="8"/>
  <c r="H382" i="1" s="1"/>
  <c r="L398" i="8"/>
  <c r="H407" i="1" s="1"/>
  <c r="L394" i="8"/>
  <c r="H403" i="1" s="1"/>
  <c r="L211" i="8"/>
  <c r="H220" i="1" s="1"/>
  <c r="L279" i="8"/>
  <c r="H288" i="1" s="1"/>
  <c r="L323" i="8"/>
  <c r="H332" i="1" s="1"/>
  <c r="L399" i="8"/>
  <c r="H408" i="1" s="1"/>
  <c r="L48" i="8"/>
  <c r="H57" i="1" s="1"/>
  <c r="L118" i="8"/>
  <c r="H127" i="1" s="1"/>
  <c r="L362" i="8"/>
  <c r="H371" i="1" s="1"/>
  <c r="L50" i="8"/>
  <c r="H59" i="1" s="1"/>
  <c r="L195" i="8"/>
  <c r="H204" i="1" s="1"/>
  <c r="L309" i="8"/>
  <c r="H318" i="1" s="1"/>
  <c r="L257" i="8"/>
  <c r="H266" i="1" s="1"/>
  <c r="L98" i="8"/>
  <c r="H107" i="1" s="1"/>
  <c r="L150" i="8"/>
  <c r="H159" i="1" s="1"/>
  <c r="L225" i="8"/>
  <c r="H234" i="1" s="1"/>
  <c r="L374" i="8"/>
  <c r="H383" i="1" s="1"/>
  <c r="L403" i="8"/>
  <c r="H412" i="1" s="1"/>
  <c r="L110" i="8"/>
  <c r="H119" i="1" s="1"/>
  <c r="L427" i="8"/>
  <c r="H436" i="1" s="1"/>
  <c r="L74" i="8"/>
  <c r="H83" i="1" s="1"/>
  <c r="L167" i="8"/>
  <c r="H176" i="1" s="1"/>
  <c r="L235" i="8"/>
  <c r="H244" i="1" s="1"/>
  <c r="L310" i="8"/>
  <c r="H319" i="1" s="1"/>
  <c r="L334" i="8"/>
  <c r="H343" i="1" s="1"/>
  <c r="L219" i="8"/>
  <c r="H228" i="1" s="1"/>
  <c r="L341" i="8"/>
  <c r="H350" i="1" s="1"/>
  <c r="L88" i="8"/>
  <c r="H97" i="1" s="1"/>
  <c r="L181" i="8"/>
  <c r="H190" i="1" s="1"/>
  <c r="L259" i="8"/>
  <c r="H268" i="1" s="1"/>
  <c r="L294" i="8"/>
  <c r="H303" i="1" s="1"/>
  <c r="L353" i="8"/>
  <c r="H362" i="1" s="1"/>
  <c r="L258" i="8"/>
  <c r="H267" i="1" s="1"/>
  <c r="L168" i="8"/>
  <c r="H177" i="1" s="1"/>
  <c r="L440" i="8"/>
  <c r="H449" i="1" s="1"/>
  <c r="L105" i="8"/>
  <c r="H114" i="1" s="1"/>
  <c r="L286" i="8"/>
  <c r="H295" i="1" s="1"/>
  <c r="L112" i="8"/>
  <c r="H121" i="1" s="1"/>
  <c r="L424" i="8"/>
  <c r="H433" i="1" s="1"/>
  <c r="L102" i="8"/>
  <c r="H111" i="1" s="1"/>
  <c r="L263" i="8"/>
  <c r="H272" i="1" s="1"/>
  <c r="L406" i="8"/>
  <c r="H415" i="1" s="1"/>
  <c r="L121" i="8"/>
  <c r="H130" i="1" s="1"/>
  <c r="L298" i="8"/>
  <c r="H307" i="1" s="1"/>
  <c r="L96" i="8"/>
  <c r="H105" i="1" s="1"/>
  <c r="L418" i="8"/>
  <c r="H427" i="1" s="1"/>
  <c r="L411" i="8"/>
  <c r="H420" i="1" s="1"/>
  <c r="L169" i="8"/>
  <c r="H178" i="1" s="1"/>
  <c r="L67" i="8"/>
  <c r="H76" i="1" s="1"/>
  <c r="L133" i="8"/>
  <c r="H142" i="1" s="1"/>
  <c r="L357" i="8"/>
  <c r="H366" i="1" s="1"/>
  <c r="L318" i="8"/>
  <c r="H327" i="1" s="1"/>
  <c r="L141" i="8"/>
  <c r="H150" i="1" s="1"/>
  <c r="L322" i="8"/>
  <c r="H331" i="1" s="1"/>
  <c r="L342" i="8"/>
  <c r="H351" i="1" s="1"/>
  <c r="L396" i="8"/>
  <c r="H405" i="1" s="1"/>
  <c r="L439" i="8"/>
  <c r="H448" i="1" s="1"/>
  <c r="L55" i="8"/>
  <c r="H64" i="1" s="1"/>
  <c r="L231" i="8"/>
  <c r="H240" i="1" s="1"/>
  <c r="L307" i="8"/>
  <c r="H316" i="1" s="1"/>
  <c r="L99" i="8"/>
  <c r="H108" i="1" s="1"/>
  <c r="L253" i="8"/>
  <c r="H262" i="1" s="1"/>
  <c r="L72" i="8"/>
  <c r="H81" i="1" s="1"/>
  <c r="L77" i="8"/>
  <c r="H86" i="1" s="1"/>
  <c r="L267" i="8"/>
  <c r="H276" i="1" s="1"/>
  <c r="L347" i="8"/>
  <c r="H356" i="1" s="1"/>
  <c r="L104" i="8"/>
  <c r="H113" i="1" s="1"/>
  <c r="L173" i="8"/>
  <c r="H182" i="1" s="1"/>
  <c r="L203" i="8"/>
  <c r="H212" i="1" s="1"/>
  <c r="L151" i="8"/>
  <c r="H160" i="1" s="1"/>
  <c r="L93" i="8"/>
  <c r="H102" i="1" s="1"/>
  <c r="L247" i="8"/>
  <c r="H256" i="1" s="1"/>
  <c r="L349" i="8"/>
  <c r="H358" i="1" s="1"/>
  <c r="L409" i="8"/>
  <c r="H418" i="1" s="1"/>
  <c r="L350" i="8"/>
  <c r="H359" i="1" s="1"/>
  <c r="L352" i="8"/>
  <c r="H361" i="1" s="1"/>
  <c r="L41" i="8"/>
  <c r="H50" i="1" s="1"/>
  <c r="L221" i="8"/>
  <c r="H230" i="1" s="1"/>
  <c r="L65" i="8"/>
  <c r="H74" i="1" s="1"/>
  <c r="L274" i="8"/>
  <c r="H283" i="1" s="1"/>
  <c r="L280" i="8"/>
  <c r="H289" i="1" s="1"/>
  <c r="L272" i="8"/>
  <c r="H281" i="1" s="1"/>
  <c r="L164" i="8"/>
  <c r="H173" i="1" s="1"/>
  <c r="L407" i="8"/>
  <c r="H416" i="1" s="1"/>
  <c r="L40" i="8"/>
  <c r="H49" i="1" s="1"/>
  <c r="L64" i="8"/>
  <c r="H73" i="1" s="1"/>
  <c r="L142" i="8"/>
  <c r="H151" i="1" s="1"/>
  <c r="L377" i="8"/>
  <c r="H386" i="1" s="1"/>
  <c r="L301" i="8"/>
  <c r="H310" i="1" s="1"/>
  <c r="L66" i="8"/>
  <c r="H75" i="1" s="1"/>
  <c r="L276" i="8"/>
  <c r="H285" i="1" s="1"/>
  <c r="L395" i="8"/>
  <c r="H404" i="1" s="1"/>
  <c r="L434" i="8"/>
  <c r="H443" i="1" s="1"/>
  <c r="L415" i="8"/>
  <c r="H424" i="1" s="1"/>
  <c r="L176" i="8"/>
  <c r="H185" i="1" s="1"/>
  <c r="L249" i="8"/>
  <c r="H258" i="1" s="1"/>
  <c r="L58" i="8"/>
  <c r="H67" i="1" s="1"/>
  <c r="L331" i="8"/>
  <c r="H340" i="1" s="1"/>
  <c r="L71" i="8"/>
  <c r="H80" i="1" s="1"/>
  <c r="L245" i="8"/>
  <c r="H254" i="1" s="1"/>
  <c r="L325" i="8"/>
  <c r="H334" i="1" s="1"/>
  <c r="L131" i="8"/>
  <c r="H140" i="1" s="1"/>
  <c r="L305" i="8"/>
  <c r="H314" i="1" s="1"/>
  <c r="L240" i="8"/>
  <c r="H249" i="1" s="1"/>
  <c r="L82" i="8"/>
  <c r="H91" i="1" s="1"/>
  <c r="L106" i="8"/>
  <c r="H115" i="1" s="1"/>
  <c r="L208" i="8"/>
  <c r="H217" i="1" s="1"/>
  <c r="L261" i="8"/>
  <c r="H270" i="1" s="1"/>
  <c r="L306" i="8"/>
  <c r="H315" i="1" s="1"/>
  <c r="L229" i="8"/>
  <c r="H238" i="1" s="1"/>
  <c r="L371" i="8"/>
  <c r="H380" i="1" s="1"/>
  <c r="L80" i="8"/>
  <c r="H89" i="1" s="1"/>
  <c r="L165" i="8"/>
  <c r="H174" i="1" s="1"/>
  <c r="L284" i="8"/>
  <c r="H293" i="1" s="1"/>
  <c r="L339" i="8"/>
  <c r="H348" i="1" s="1"/>
  <c r="L402" i="8"/>
  <c r="H411" i="1" s="1"/>
  <c r="L248" i="8"/>
  <c r="H257" i="1" s="1"/>
  <c r="L288" i="8"/>
  <c r="H297" i="1" s="1"/>
  <c r="L379" i="8"/>
  <c r="H388" i="1" s="1"/>
  <c r="L187" i="8"/>
  <c r="H196" i="1" s="1"/>
  <c r="L135" i="8"/>
  <c r="H144" i="1" s="1"/>
  <c r="L111" i="8"/>
  <c r="H120" i="1" s="1"/>
  <c r="L125" i="8"/>
  <c r="H134" i="1" s="1"/>
  <c r="L290" i="8"/>
  <c r="H299" i="1" s="1"/>
  <c r="L183" i="8"/>
  <c r="H192" i="1" s="1"/>
  <c r="L315" i="8"/>
  <c r="H324" i="1" s="1"/>
  <c r="H250" i="1"/>
  <c r="H15" i="1"/>
  <c r="I15" i="1"/>
  <c r="L37" i="8"/>
  <c r="H46" i="1" s="1"/>
  <c r="I450" i="1" l="1"/>
  <c r="I452" i="1" s="1"/>
  <c r="E15" i="4" s="1"/>
  <c r="E16" i="4" s="1"/>
  <c r="M441" i="8"/>
  <c r="M443" i="8" s="1"/>
  <c r="H450" i="1"/>
  <c r="L441" i="8"/>
  <c r="L443" i="8" s="1"/>
  <c r="I17" i="1" l="1"/>
  <c r="I18" i="1" s="1"/>
  <c r="H452" i="1"/>
  <c r="D15" i="4" s="1"/>
  <c r="D16" i="4" s="1"/>
  <c r="H17" i="1"/>
  <c r="H18" i="1" s="1"/>
  <c r="G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Birla Elmquist</author>
  </authors>
  <commentList>
    <comment ref="D19" authorId="0" shapeId="0" xr:uid="{00000000-0006-0000-0000-000001000000}">
      <text>
        <r>
          <rPr>
            <sz val="9"/>
            <color indexed="81"/>
            <rFont val="Tahoma"/>
            <family val="2"/>
          </rPr>
          <t>Her fremgår af en beskrivelse af det indhold, der skal udfyldes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Birla Elmquist</author>
  </authors>
  <commentList>
    <comment ref="C19" authorId="0" shapeId="0" xr:uid="{00000000-0006-0000-0100-000001000000}">
      <text>
        <r>
          <rPr>
            <sz val="9"/>
            <color indexed="81"/>
            <rFont val="Tahoma"/>
            <family val="2"/>
          </rPr>
          <t>Her skal du angive hvilken eller hvilke typer af enheder, privatinstitutionen består af - dvs. vuggestue, børnehave eller aldersintegreret institution. 
Se evt. § 2 i Bekendtgørelse om opgørelse af normeringer i privatinstitutioner for en uddybning af, hvad der forstås ved en privatinstitution.</t>
        </r>
      </text>
    </comment>
    <comment ref="C23" authorId="0" shapeId="0" xr:uid="{00000000-0006-0000-0100-000002000000}">
      <text>
        <r>
          <rPr>
            <sz val="9"/>
            <color indexed="81"/>
            <rFont val="Tahoma"/>
            <family val="2"/>
          </rPr>
          <t xml:space="preserve">Fordelingsnøgle angiver, hvor mange flere ressourcer der tildeles pr. barn i vuggestuen relativt til børnehaven. Ved ressourcer kan f.eks. forstås økonomiske midler eller antal pædagogiske personaler. 
Hvis en privatinstitution fx tildeler 100.000 kr. pr. barn i vuggestuen og 47.000 kr. pr. barn i børnehaven, beregnes fordelingsnøglen som 100.000 kr./47.000 kr.=2,1.
For yderligere beskrivelse fordelingsnøglen se afsnit 4.6 i </t>
        </r>
        <r>
          <rPr>
            <i/>
            <sz val="9"/>
            <color indexed="81"/>
            <rFont val="Tahoma"/>
            <family val="2"/>
          </rPr>
          <t>Vejledning om opgørelse af normeringer i privatinstitutioner</t>
        </r>
        <r>
          <rPr>
            <sz val="9"/>
            <color indexed="81"/>
            <rFont val="Tahoma"/>
            <family val="2"/>
          </rPr>
          <t xml:space="preserve"> samt trin 2.3 i </t>
        </r>
        <r>
          <rPr>
            <i/>
            <sz val="9"/>
            <color indexed="81"/>
            <rFont val="Tahoma"/>
            <family val="2"/>
          </rPr>
          <t>Bilag 1 "Fremgangsmåde og eksemplemficering af metode for opgørelse af normeringer i privatinstitutioner</t>
        </r>
        <r>
          <rPr>
            <sz val="9"/>
            <color indexed="81"/>
            <rFont val="Tahoma"/>
            <family val="2"/>
          </rPr>
          <t>".</t>
        </r>
      </text>
    </comment>
    <comment ref="C27" authorId="0" shapeId="0" xr:uid="{00000000-0006-0000-0100-000003000000}">
      <text>
        <r>
          <rPr>
            <sz val="9"/>
            <color indexed="81"/>
            <rFont val="Tahoma"/>
            <family val="2"/>
          </rPr>
          <t xml:space="preserve">Her angives den alder, hvor privatinstitutionen i aldersintegrerede institutioner i </t>
        </r>
        <r>
          <rPr>
            <u/>
            <sz val="9"/>
            <color indexed="81"/>
            <rFont val="Tahoma"/>
            <family val="2"/>
          </rPr>
          <t>hovedreglen</t>
        </r>
        <r>
          <rPr>
            <sz val="9"/>
            <color indexed="81"/>
            <rFont val="Tahoma"/>
            <family val="2"/>
          </rPr>
          <t xml:space="preserve"> rykker børn fra vuggestue til børnehave.</t>
        </r>
      </text>
    </comment>
    <comment ref="D27" authorId="0" shapeId="0" xr:uid="{00000000-0006-0000-0100-000004000000}">
      <text>
        <r>
          <rPr>
            <sz val="9"/>
            <color indexed="81"/>
            <rFont val="Tahoma"/>
            <family val="2"/>
          </rPr>
          <t>Her angives hvornår på måneden, at oprykningen fra vuggestue til børnehave sker. Det er muligtat vælge mellem, om barnet rykkes i børnehave d. 1. i den måned, hvor barnet opnår alderen for oprykning, eller om oprykningen sker på datoen, hvor barnet opnår den angivne oprykningsalder.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Birla Elmquist</author>
  </authors>
  <commentList>
    <comment ref="D18" authorId="0" shapeId="0" xr:uid="{00000000-0006-0000-0200-000001000000}">
      <text>
        <r>
          <rPr>
            <sz val="9"/>
            <color indexed="81"/>
            <rFont val="Tahoma"/>
            <family val="2"/>
          </rPr>
          <t xml:space="preserve">Her angives, om anvisningsenheden, som barnet er indskrevet i, er en vuggestue, børnehave eller aldersintegreret daginstitution. 
</t>
        </r>
        <r>
          <rPr>
            <i/>
            <sz val="9"/>
            <color indexed="81"/>
            <rFont val="Tahoma"/>
            <family val="2"/>
          </rPr>
          <t xml:space="preserve">Cellen skal kun udfyldes, hvis privatinstitutionen består af flere forskellige typer af enheder (dvs. vuggestue, børnehave eller aldersintegreret daginstitution). </t>
        </r>
      </text>
    </comment>
    <comment ref="E18" authorId="0" shapeId="0" xr:uid="{00000000-0006-0000-0200-000002000000}">
      <text>
        <r>
          <rPr>
            <i/>
            <sz val="9"/>
            <color indexed="81"/>
            <rFont val="Tahoma"/>
            <family val="2"/>
          </rPr>
          <t>Datoen skal angives i formatet DD-MM-YYYY</t>
        </r>
      </text>
    </comment>
    <comment ref="F18" authorId="0" shapeId="0" xr:uid="{00000000-0006-0000-0200-000003000000}">
      <text>
        <r>
          <rPr>
            <sz val="9"/>
            <color indexed="81"/>
            <rFont val="Tahoma"/>
            <family val="2"/>
          </rPr>
          <t xml:space="preserve">Her angives indskrivningsdatoen for hvert enkelt barns indmeldelsesforløb. Det er kun muligt at angive en indskrivningsdato, der ligger i det kalenderår, som opgørelsen vedrører (angivet i trin 1). Det betyder, at hvis et barn er indmeldt før den 1. januar det pågældende år, angives indmeldelsesdatoen som den 1. januar i det valgte kalenderår.
</t>
        </r>
        <r>
          <rPr>
            <i/>
            <sz val="9"/>
            <color indexed="81"/>
            <rFont val="Tahoma"/>
            <family val="2"/>
          </rPr>
          <t>Datoen skal angives i formatet DD-MM-YYYY.</t>
        </r>
      </text>
    </comment>
    <comment ref="G18" authorId="0" shapeId="0" xr:uid="{00000000-0006-0000-0200-000004000000}">
      <text>
        <r>
          <rPr>
            <sz val="9"/>
            <color indexed="81"/>
            <rFont val="Tahoma"/>
            <family val="2"/>
          </rPr>
          <t xml:space="preserve">Her angives udskrivningsdatoen for hvert enkelt barns indmeldelsesforløb. Det er kun muligt at angive en udskrivningsdato, der ligger i det kalenderår, som opgørelsen vedrører (angivet i trin 1). Det betyder, at hvis et barn udskrives efter den 31. december det pågældende år, angives udskrivningssdatoen som den 31. december i det valgte kalenderår.
</t>
        </r>
        <r>
          <rPr>
            <i/>
            <sz val="9"/>
            <color indexed="81"/>
            <rFont val="Tahoma"/>
            <family val="2"/>
          </rPr>
          <t xml:space="preserve">
Datoen skal angives i formatet DD-MM-YYYY</t>
        </r>
      </text>
    </comment>
    <comment ref="H18" authorId="0" shapeId="0" xr:uid="{00000000-0006-0000-0200-000005000000}">
      <text>
        <r>
          <rPr>
            <sz val="9"/>
            <color indexed="81"/>
            <rFont val="Tahoma"/>
            <family val="2"/>
          </rPr>
          <t xml:space="preserve">Her angives hvor mange timer pr. uge det enkelte barn er indmeldt i privatinstitutionen i det pågældende indmeldelsesforløb. Det er kun muligt at angive hele positive tal - dvs. hele tal, der er større end 0.
Hvis barnet er indmeldt fuldtid, angiv 37 timer.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Birla Elmquist</author>
  </authors>
  <commentList>
    <comment ref="H15" authorId="0" shapeId="0" xr:uid="{00000000-0006-0000-0300-000001000000}">
      <text>
        <r>
          <rPr>
            <sz val="9"/>
            <color indexed="81"/>
            <rFont val="Tahoma"/>
            <family val="2"/>
          </rPr>
          <t>Antal fuldtidsomregnet pædagogisk personale ansat for midler fra "</t>
        </r>
        <r>
          <rPr>
            <i/>
            <sz val="9"/>
            <color indexed="81"/>
            <rFont val="Tahoma"/>
            <family val="2"/>
          </rPr>
          <t>Pulje til mere pædagogisk personale i daginstitutioner med mange børn i udsatte positioner"</t>
        </r>
        <r>
          <rPr>
            <sz val="9"/>
            <color indexed="81"/>
            <rFont val="Tahoma"/>
            <family val="2"/>
          </rPr>
          <t xml:space="preserve"> er angivet som et negativt tal, da dette personale ikke indgår i normeringsopgørelsen, og derfor skal fratrækkes det samlede antal pædagogisk personale i privatinstitutionen.</t>
        </r>
      </text>
    </comment>
    <comment ref="I15" authorId="0" shapeId="0" xr:uid="{00000000-0006-0000-0300-000002000000}">
      <text>
        <r>
          <rPr>
            <sz val="9"/>
            <color indexed="81"/>
            <rFont val="Tahoma"/>
            <family val="2"/>
          </rPr>
          <t xml:space="preserve">Antal fuldtidsomregnet pædagogisk personale ansat for midler fra </t>
        </r>
        <r>
          <rPr>
            <i/>
            <sz val="9"/>
            <color indexed="81"/>
            <rFont val="Tahoma"/>
            <family val="2"/>
          </rPr>
          <t>"Pulje til mere pædagogisk personale i daginstitutioner med mange børn i udsatte positioner"</t>
        </r>
        <r>
          <rPr>
            <sz val="9"/>
            <color indexed="81"/>
            <rFont val="Tahoma"/>
            <family val="2"/>
          </rPr>
          <t xml:space="preserve"> er angivet som et negativt tal, da dette personale ikke indgår i normeringsopgørelsen, og derfor skal fratrækkes det samlede antal pædagogiske personale i privatinstitutionen.</t>
        </r>
      </text>
    </comment>
    <comment ref="D27" authorId="0" shapeId="0" xr:uid="{00000000-0006-0000-0300-000003000000}">
      <text>
        <r>
          <rPr>
            <sz val="9"/>
            <color indexed="81"/>
            <rFont val="Tahoma"/>
            <family val="2"/>
          </rPr>
          <t xml:space="preserve">Såfremt privatinstitutionen både har børn i vuggestue og børnehave, fordeles antal støttetimer ud fra hvor stor en andel af timerne, der er anvendt i hhv. vuggestue og børnhave.
Hvis en privatinstitution får tildelt støttetimer fra beliggenhedskommunen, vil privatinstitutionen 2 gange årligt modtage en oversigt over antallet af tildelte støttetimer (en forløbig og en endelig opgørelse). I normeringsopgørelsen angives det samlede antal tildelte støttetimer for hele kalenderåret, der fremgår af den endelige oversigt, som kommunen fremsender efter afslutningen af kalenderåret.  </t>
        </r>
      </text>
    </comment>
    <comment ref="D33" authorId="0" shapeId="0" xr:uid="{00000000-0006-0000-0300-000004000000}">
      <text>
        <r>
          <rPr>
            <sz val="9"/>
            <color indexed="81"/>
            <rFont val="Tahoma"/>
            <family val="2"/>
          </rPr>
          <t xml:space="preserve">Her angives de samlede løn- og pensionsudgifter, som privatinstitutionen forventer at anvende i kalenderåret til pædagogisk personale ansat følge af den statslige puljemidler til sociale normeringer for af de tre personalegrupper.
De forventede løn- og pensionsudgifter til hhv. pædagoger, pædagogiske assistenter og 
pædagogmedhjælpere vil skulle være i overenstemmelse med de samme oplysninger herom, som privatinstitutionen via kommunens samlede afrapportering indberetter til Børne og Undervisningsministeriet i den årlige statusredegørelse.
</t>
        </r>
      </text>
    </comment>
    <comment ref="E33" authorId="0" shapeId="0" xr:uid="{00000000-0006-0000-0300-000005000000}">
      <text>
        <r>
          <rPr>
            <sz val="9"/>
            <color indexed="81"/>
            <rFont val="Tahoma"/>
            <family val="2"/>
          </rPr>
          <t>Her angives den gennemsnitlige løn inkl. pension i privatinstitutionen opgjort for hver af de tre personalekategorier.</t>
        </r>
      </text>
    </comment>
    <comment ref="D45" authorId="0" shapeId="0" xr:uid="{00000000-0006-0000-0300-000006000000}">
      <text>
        <r>
          <rPr>
            <sz val="9"/>
            <color indexed="81"/>
            <rFont val="Tahoma"/>
            <family val="2"/>
          </rPr>
          <t>Her angives ansættelsesdatoen for hver enkelt medarbejders ansættelsesforløb. Det er kun muligt at angive en ansættelsessdato, der ligger i det kalenderår, som opgørelsen vedrører (angivet i trin 1). Det betyder, at hvis medarbejderen er blevet ansat før den 1. januar det pågældende år, skal ansættelsesdatoen angives som den 1. januar i det valgte kalenderår.</t>
        </r>
        <r>
          <rPr>
            <b/>
            <sz val="9"/>
            <color indexed="81"/>
            <rFont val="Tahoma"/>
            <family val="2"/>
          </rPr>
          <t xml:space="preserve">
</t>
        </r>
        <r>
          <rPr>
            <sz val="9"/>
            <color indexed="81"/>
            <rFont val="Tahoma"/>
            <family val="2"/>
          </rPr>
          <t xml:space="preserve">
</t>
        </r>
        <r>
          <rPr>
            <i/>
            <sz val="9"/>
            <color indexed="81"/>
            <rFont val="Tahoma"/>
            <family val="2"/>
          </rPr>
          <t>Datoen skal angives i formatet DD-MM-YYYY</t>
        </r>
      </text>
    </comment>
    <comment ref="E45" authorId="0" shapeId="0" xr:uid="{00000000-0006-0000-0300-000007000000}">
      <text>
        <r>
          <rPr>
            <sz val="9"/>
            <color indexed="81"/>
            <rFont val="Tahoma"/>
            <family val="2"/>
          </rPr>
          <t xml:space="preserve">Her angives fratrædelsesdatoen for hver enkelt medarbejders ansættelsesforløb. Det er kun muligt at angive en fratrædelsessdato, der ligger i det kalenderår, som opgørelsen vedrører (angivet i trin 1). Det betyder, at hvis medarbejderen fortsat er ansat efter den 31. december det pågældende år, skal fratrædelsesdatoen angives som den 31. december i det valgte kalenderår.
</t>
        </r>
        <r>
          <rPr>
            <i/>
            <sz val="9"/>
            <color indexed="81"/>
            <rFont val="Tahoma"/>
            <family val="2"/>
          </rPr>
          <t>Datoen skal angives i formatet DD-MM-YYYY</t>
        </r>
      </text>
    </comment>
    <comment ref="F45" authorId="0" shapeId="0" xr:uid="{00000000-0006-0000-0300-000008000000}">
      <text>
        <r>
          <rPr>
            <sz val="9"/>
            <color indexed="81"/>
            <rFont val="Tahoma"/>
            <family val="2"/>
          </rPr>
          <t xml:space="preserve">Her angives, hvor mange timer pr. uge i det angivne ansættelsesforløb hver enkelt medarbejder er ansat til at udføre pædagogisk arbejde i relation til de indskrevne børn. 
</t>
        </r>
        <r>
          <rPr>
            <b/>
            <sz val="9"/>
            <color indexed="81"/>
            <rFont val="Tahoma"/>
            <family val="2"/>
          </rPr>
          <t>Bemærk!</t>
        </r>
        <r>
          <rPr>
            <sz val="9"/>
            <color indexed="81"/>
            <rFont val="Tahoma"/>
            <family val="2"/>
          </rPr>
          <t xml:space="preserve"> Kun det ugentlige antal timer, som medarbejderen anvender på pædagogisk arbejde i relation til børnene, skal angives.</t>
        </r>
      </text>
    </comment>
    <comment ref="G45" authorId="0" shapeId="0" xr:uid="{00000000-0006-0000-0300-000009000000}">
      <text>
        <r>
          <rPr>
            <sz val="9"/>
            <color indexed="81"/>
            <rFont val="Tahoma"/>
            <family val="2"/>
          </rPr>
          <t xml:space="preserve">Her angives medarbejderens stillingsbetegnelse. Det er muligt at vælge mellem leder, pædagog, pædagogisk assistent, pædagogmedhjælper, pædagogstuderende og pædagogisk assistentelev.
</t>
        </r>
        <r>
          <rPr>
            <b/>
            <sz val="9"/>
            <color indexed="81"/>
            <rFont val="Tahoma"/>
            <family val="2"/>
          </rPr>
          <t xml:space="preserve">Bemærk! </t>
        </r>
        <r>
          <rPr>
            <sz val="9"/>
            <color indexed="81"/>
            <rFont val="Tahoma"/>
            <family val="2"/>
          </rPr>
          <t>Stillingsbetegnelsen pædagogmedhjælper dækker i værktøjet alt øvrigt personale, der udfører pædagogsik arbejde i relation til børnene uagtet, hvad den ansatte jobtitel ellers måtte være.</t>
        </r>
      </text>
    </comment>
  </commentList>
</comments>
</file>

<file path=xl/sharedStrings.xml><?xml version="1.0" encoding="utf-8"?>
<sst xmlns="http://schemas.openxmlformats.org/spreadsheetml/2006/main" count="319" uniqueCount="226">
  <si>
    <t>Medarbejder</t>
  </si>
  <si>
    <t>Ansættelsesdato</t>
  </si>
  <si>
    <t>Fratrædelsesdato</t>
  </si>
  <si>
    <t>Stillingsbetegnelse</t>
  </si>
  <si>
    <t>Forudsætninger</t>
  </si>
  <si>
    <t>Antal timer</t>
  </si>
  <si>
    <t>Leder</t>
  </si>
  <si>
    <t>Nej</t>
  </si>
  <si>
    <t>Pædagog</t>
  </si>
  <si>
    <t>Pædagogstuderende</t>
  </si>
  <si>
    <t>Ja</t>
  </si>
  <si>
    <t>PAU-elev</t>
  </si>
  <si>
    <t>Institutionstype</t>
  </si>
  <si>
    <t>Pædagogisk assistent (PAU)</t>
  </si>
  <si>
    <t>Pædagogmedhjælper</t>
  </si>
  <si>
    <t>Vuggestue</t>
  </si>
  <si>
    <t>Børnehave</t>
  </si>
  <si>
    <t>Ja/Nej</t>
  </si>
  <si>
    <t>År</t>
  </si>
  <si>
    <t>Måneder</t>
  </si>
  <si>
    <t>Antal vuggestueenheder</t>
  </si>
  <si>
    <t>Antal børnehaveenheder</t>
  </si>
  <si>
    <t>Andel af personale, der fordeles til børnehaven</t>
  </si>
  <si>
    <t>Andel af personale, der fordeles til vuggestuen</t>
  </si>
  <si>
    <t>Normering</t>
  </si>
  <si>
    <t>Løn- og pensionsudgifter</t>
  </si>
  <si>
    <t>Samlet antal pædagogisk personale, ex sociale normeringer</t>
  </si>
  <si>
    <t>Antal dage i vuggestue</t>
  </si>
  <si>
    <t>Antal dage i børnehave (under 3 år og 1 mdr.)</t>
  </si>
  <si>
    <t>Antal fuldtidsomregnede børn i vuggestue</t>
  </si>
  <si>
    <t>Fuldtidsomregnet vægtet</t>
  </si>
  <si>
    <t>D. 1. i måneden efter barnet er fyldt 3 år</t>
  </si>
  <si>
    <t>Angiv navn på daginstitution</t>
  </si>
  <si>
    <t>Angiv antal timer</t>
  </si>
  <si>
    <t>Slutdato for beregningsår</t>
  </si>
  <si>
    <t>Startdato for beregningsår</t>
  </si>
  <si>
    <t>Gns. løn</t>
  </si>
  <si>
    <t>Antal fuldtidsomregnede børn under 3 år i børnehave</t>
  </si>
  <si>
    <t>Antal fuldtidsomregnede børn over 3 år i børnehave</t>
  </si>
  <si>
    <t>Antal løntimer pr. dag</t>
  </si>
  <si>
    <t>Dato til validering af fødselsdato</t>
  </si>
  <si>
    <t>Vægt</t>
  </si>
  <si>
    <t>Årsværk i vuggestue</t>
  </si>
  <si>
    <t>Årsværk i børnehave</t>
  </si>
  <si>
    <t>Beregning af antal dage</t>
  </si>
  <si>
    <t>Beregning af antal fuldtidsomregnede børn</t>
  </si>
  <si>
    <t>Børnehave i integreret daginstitution</t>
  </si>
  <si>
    <t>Beregning - Fuldtidsomregning af pædagogisk personale</t>
  </si>
  <si>
    <t>Beregning - Fuldtidsomregning af børn</t>
  </si>
  <si>
    <t>Om normeringsværktøjet</t>
  </si>
  <si>
    <r>
      <t xml:space="preserve">I </t>
    </r>
    <r>
      <rPr>
        <b/>
        <sz val="12"/>
        <color theme="1"/>
        <rFont val="Garamond"/>
        <family val="1"/>
      </rPr>
      <t>trin 2</t>
    </r>
    <r>
      <rPr>
        <sz val="12"/>
        <color theme="1"/>
        <rFont val="Garamond"/>
        <family val="1"/>
      </rPr>
      <t xml:space="preserve"> indtastes oplysninger om de indmeldte børn i privatinsitutionen. </t>
    </r>
  </si>
  <si>
    <r>
      <t xml:space="preserve">I </t>
    </r>
    <r>
      <rPr>
        <b/>
        <sz val="12"/>
        <color theme="1"/>
        <rFont val="Garamond"/>
        <family val="1"/>
      </rPr>
      <t>trin 3</t>
    </r>
    <r>
      <rPr>
        <sz val="12"/>
        <color theme="1"/>
        <rFont val="Garamond"/>
        <family val="1"/>
      </rPr>
      <t xml:space="preserve"> indtastes oplysninger om det pædagogiske personale i privatinstitutionen.</t>
    </r>
  </si>
  <si>
    <r>
      <t xml:space="preserve">I </t>
    </r>
    <r>
      <rPr>
        <b/>
        <sz val="12"/>
        <color theme="1"/>
        <rFont val="Garamond"/>
        <family val="1"/>
      </rPr>
      <t>trin 4</t>
    </r>
    <r>
      <rPr>
        <sz val="12"/>
        <color theme="1"/>
        <rFont val="Garamond"/>
        <family val="1"/>
      </rPr>
      <t xml:space="preserve"> beregnes normeringen i privatinstitutionen. Afhængigt af den valgte institutionstype vil normeringen blive opgjort for vuggestue og børnehave.</t>
    </r>
  </si>
  <si>
    <t>Kom i gang</t>
  </si>
  <si>
    <t>Angiv nøgle til fordeling af personale ml. vuggestue og børnehave</t>
  </si>
  <si>
    <t>Tryk på knappen "Lav normeringsopgørelse" for at lave en normeringsopgørelse.</t>
  </si>
  <si>
    <t>Antal fuldtidsomregnede børn i alt</t>
  </si>
  <si>
    <t>Antal fuldtidsomregnet fastansat pædagogisk personale i alt</t>
  </si>
  <si>
    <t>Samlet antal pædagogisk personale fratrukket sociale normeringer</t>
  </si>
  <si>
    <r>
      <t xml:space="preserve">I </t>
    </r>
    <r>
      <rPr>
        <b/>
        <sz val="12"/>
        <color theme="1"/>
        <rFont val="Garamond"/>
        <family val="1"/>
      </rPr>
      <t xml:space="preserve">trin 1 </t>
    </r>
    <r>
      <rPr>
        <sz val="12"/>
        <color theme="1"/>
        <rFont val="Garamond"/>
        <family val="1"/>
      </rPr>
      <t>udfyldes en række generelle oplysninger for privatinstitutionen (forudsætninger) til brug for normeringsopgørelsen.</t>
    </r>
  </si>
  <si>
    <t>I alt</t>
  </si>
  <si>
    <t>Angiv kalenderåret, som opgørelsen vedrører</t>
  </si>
  <si>
    <t>En eller flere vuggestuer og børnehaver</t>
  </si>
  <si>
    <t>En eller flere vuggestuer</t>
  </si>
  <si>
    <t>En eller flere børnehaver</t>
  </si>
  <si>
    <t>Enhedstype</t>
  </si>
  <si>
    <t>Aldersintegreret institution</t>
  </si>
  <si>
    <t>Angiv typen på enheden (vælg fra liste)</t>
  </si>
  <si>
    <t>Angiv barnets navn</t>
  </si>
  <si>
    <t>Angiv barnets fødselsdato</t>
  </si>
  <si>
    <t>Angiv indskrivningsdato</t>
  </si>
  <si>
    <t>Angiv udskrivningsdato</t>
  </si>
  <si>
    <t>Angiv antal indmeldte timer pr. uge</t>
  </si>
  <si>
    <t>Pædagogisk assistent</t>
  </si>
  <si>
    <t>Antal årsværk</t>
  </si>
  <si>
    <t>Modtager I midler fra den statslige pulje til sociale normeringer</t>
  </si>
  <si>
    <t>Antal støttetimer anvendt i vuggestue</t>
  </si>
  <si>
    <t>Antal støttetimer anvendt i børnehave</t>
  </si>
  <si>
    <t>Angiv antal støttetimer</t>
  </si>
  <si>
    <t xml:space="preserve">Tabel 2: Her angives de forventede løn- og pensionsudgifter til personale ansat for midler fra "Pulje til mere pædagogisk personale i daginstitutioner med mange børn i udsatte positioner, 2023-2025". </t>
  </si>
  <si>
    <t>Valgt enhedstype</t>
  </si>
  <si>
    <t>Kort liste</t>
  </si>
  <si>
    <t>Lang liste</t>
  </si>
  <si>
    <t>List_help</t>
  </si>
  <si>
    <t>Modtager privatinstitutionen midler fra "Pulje til mere pædagogisk personale i daginstitutioner med mange børn i udsatte positioner, 2023-2025"? (vælg fra liste)</t>
  </si>
  <si>
    <t>En eller flere vuggestuer og/eller børnehaver og en eller flere aldersintegrerede institutioner</t>
  </si>
  <si>
    <t>En eller flere aldersintegrerede institutioner</t>
  </si>
  <si>
    <t>Normeringsværktøjet er bygget op i fire fortløbende trin:</t>
  </si>
  <si>
    <t>Trin 1: Forudsætninger for opgørelse af normeringer i privatinstitutionen</t>
  </si>
  <si>
    <t>Barnets navn</t>
  </si>
  <si>
    <t>Antal fuldtidsomregnet pædagogisk personale i vuggestue</t>
  </si>
  <si>
    <t>Antal fuldtidsomregnet pædagogisk personale i børnehave</t>
  </si>
  <si>
    <t>Angiv medarbejderens navn</t>
  </si>
  <si>
    <t>3 år og 2 mdr.</t>
  </si>
  <si>
    <t>Oprykningsalder</t>
  </si>
  <si>
    <t>2 år og 6 mdr.</t>
  </si>
  <si>
    <t>2 år og 7 mdr.</t>
  </si>
  <si>
    <t>2 år og 8 mdr.</t>
  </si>
  <si>
    <t>2 år og 9 mdr.</t>
  </si>
  <si>
    <t>2 år og 10 mdr.</t>
  </si>
  <si>
    <t>2 år og 11 mdr.</t>
  </si>
  <si>
    <t>3 år og 0 mdr.</t>
  </si>
  <si>
    <t>3 år og 1 mdr.</t>
  </si>
  <si>
    <t>3 år og 3 mdr.</t>
  </si>
  <si>
    <t>3 år og 4 mdr.</t>
  </si>
  <si>
    <t>3 år og 5 mdr.</t>
  </si>
  <si>
    <t>3 år og 6 mdr.</t>
  </si>
  <si>
    <t>Valgt oprykningsalder</t>
  </si>
  <si>
    <t>Anta indmeldte timer pr. uge</t>
  </si>
  <si>
    <t>Barnets udskrivningsdato</t>
  </si>
  <si>
    <t>Barnets indskrivningsdato</t>
  </si>
  <si>
    <t>Barnets fødselsdato</t>
  </si>
  <si>
    <t>Oprykningsdato fra vuggestue til børnehave (beregnet)</t>
  </si>
  <si>
    <t>Angiv om privatinstitutionen består af (vælg fra liste)</t>
  </si>
  <si>
    <r>
      <rPr>
        <b/>
        <u/>
        <sz val="12"/>
        <color theme="1"/>
        <rFont val="Garamond"/>
        <family val="1"/>
      </rPr>
      <t>Vejledning</t>
    </r>
    <r>
      <rPr>
        <b/>
        <sz val="11"/>
        <color theme="1"/>
        <rFont val="Garamond"/>
        <family val="1"/>
      </rPr>
      <t xml:space="preserve">
</t>
    </r>
    <r>
      <rPr>
        <sz val="11"/>
        <color theme="1"/>
        <rFont val="Garamond"/>
        <family val="1"/>
      </rPr>
      <t>På denne side skal du angive en række generelle oplysninger om privatinstitutionen samt hvilket kalenderår, opgørelsen vedrører. De angivne oplysninger vil fungere som forudsætninger for din normeringsopgørelse.
Når du har indtastet de relevante oplysninger, kan du gå videre til trin 2, hvor oplysninger om de indskrevne børn angives.</t>
    </r>
  </si>
  <si>
    <t>Antal ansættelsesdage</t>
  </si>
  <si>
    <t>Angiv medarbejderens fratrædelsesdato</t>
  </si>
  <si>
    <t>Angiv antal timer 
ansat pr. uge</t>
  </si>
  <si>
    <t>Angiv medarbejderens 
ansættelsesdato</t>
  </si>
  <si>
    <t>Trin 3: Indtastning af oplysninger om pædagogisk personale i privatinstitutionen</t>
  </si>
  <si>
    <t>Trin 2: Indtastning af oplysninger om indskrevne børn i privatinstitutionen</t>
  </si>
  <si>
    <t>Angiv tidspunkt for oprykning
(vælg fra liste)</t>
  </si>
  <si>
    <t>Angiv medarbejderens stillingsbetegnelse 
(vælg fra liste)</t>
  </si>
  <si>
    <t>Antal pædagogisk personale (fuldtidsomregnet)</t>
  </si>
  <si>
    <t>Antal indskrevne børn (fuldtidsomregnet)</t>
  </si>
  <si>
    <t>Vægt for fuldtidsgrad</t>
  </si>
  <si>
    <t>Antal dage i børnehave (under 3 år)</t>
  </si>
  <si>
    <t>Antal dage i børnehave (over 3 år)</t>
  </si>
  <si>
    <t>Antal fuldtidsomregnede børn i børnehave (under 3 år)</t>
  </si>
  <si>
    <t>Antal fuldtidsomregnede børn i børnehave (over 3 år)</t>
  </si>
  <si>
    <t>Samlet resultat</t>
  </si>
  <si>
    <r>
      <rPr>
        <b/>
        <u/>
        <sz val="12"/>
        <color theme="1"/>
        <rFont val="Garamond"/>
        <family val="1"/>
      </rPr>
      <t>Vejledning</t>
    </r>
    <r>
      <rPr>
        <sz val="11"/>
        <color theme="1"/>
        <rFont val="Garamond"/>
        <family val="1"/>
      </rPr>
      <t xml:space="preserve">
På denne side foregår beregningerne af antal fuldtidomregnede børn i hhv. vuggestue og børnehave. Beregningerne baserer sig på indtastningerne foretaget i trin 1 og 2. Ønsker du at foretage ændringer i beregningernes input, skal dette derfor ske i hhv. trin 1 og 2.</t>
    </r>
  </si>
  <si>
    <t>Input samt hjælpeformler til lister vedr. institutionstype</t>
  </si>
  <si>
    <t>Teknikfane</t>
  </si>
  <si>
    <t>Valgt institutionstype (på baggrund af enhedstype)</t>
  </si>
  <si>
    <t>Input til liste samt hjælpeformler vedr. oprykning</t>
  </si>
  <si>
    <t>Valgt oprykningsregel</t>
  </si>
  <si>
    <t>Måned</t>
  </si>
  <si>
    <t>Valgt beregningsår</t>
  </si>
  <si>
    <t>Antal dage i beregningsåret</t>
  </si>
  <si>
    <t>Input til øvrigt</t>
  </si>
  <si>
    <t>Input til årstal og datoer</t>
  </si>
  <si>
    <t>Tabel 1: Her angives antal timer anvendt af pædagogisk personale, som ikke er ansat i privatinstitutionen, men som varetager støttefunktioner til de indskrevne børn i institutionen i medfør af dagtilbudslovens § 4, stk. 2.</t>
  </si>
  <si>
    <t>Antal timer anvendt i vuggestue</t>
  </si>
  <si>
    <t>Antal timer anvendt i børnehave</t>
  </si>
  <si>
    <t>Tabel 4: Her angives pædagogisk personale, der er fast tilknyttet privatinstitutionen (pædagogisk personale ansat for midler fra "Pulje til mere pædagogisk personale i daginstitutioner med mange børn i udsatte positioner, 2023-2025" skal også indgå her)</t>
  </si>
  <si>
    <t>Tabel 3: Her angives antal timer fobrugt på pædagogisk personale med løs tilknytning til privatinstitutionen (ekskl. støttepersonale efter dagtilbudslovens § 4, stk. 2)</t>
  </si>
  <si>
    <t>Pædagoger</t>
  </si>
  <si>
    <t>Pædagogiske assistenter (PAU)</t>
  </si>
  <si>
    <t xml:space="preserve">Pædagogmedhjælpere </t>
  </si>
  <si>
    <t>Modtager privatinstitutionen økonomiske midler eller timer til støtte efter dagtilbudslovens § 4, stk. 2 fra beliggenhedskommunen? (vælg fra liste)</t>
  </si>
  <si>
    <t>Modtager I midler til støtte efter dagtilbudslovens § 4, stk. 2</t>
  </si>
  <si>
    <t>Angiv samlede løn- og pensionsudgifter anvendt på hver personalekategori sfa. puljen</t>
  </si>
  <si>
    <t>Angiv den gennemsnitlige årsløn (inkl. pension) i privatinstitutionen for hver personalekategori</t>
  </si>
  <si>
    <r>
      <rPr>
        <b/>
        <u/>
        <sz val="12"/>
        <color theme="1"/>
        <rFont val="Garamond"/>
        <family val="1"/>
      </rPr>
      <t>Vejledning</t>
    </r>
    <r>
      <rPr>
        <sz val="11"/>
        <color theme="1"/>
        <rFont val="Garamond"/>
        <family val="1"/>
      </rPr>
      <t xml:space="preserve">
På denne side skal du angive alle de børn, der i løbet af kalenderåret er indskrevet i jeres institution.
For hvert barn skal du angive fødselsdato, indskrivnings- og udskrivningsdato samt antal timer, barnet er indmeldt. Herefter beregnes automatisk antal fuldtidsomregnede børn i hhv. vuggestue og børnehave.</t>
    </r>
    <r>
      <rPr>
        <b/>
        <sz val="11"/>
        <color theme="1"/>
        <rFont val="Garamond"/>
        <family val="1"/>
      </rPr>
      <t xml:space="preserve">
Bemærk! </t>
    </r>
    <r>
      <rPr>
        <sz val="11"/>
        <color theme="1"/>
        <rFont val="Garamond"/>
        <family val="1"/>
      </rPr>
      <t>Hvis der i løbet af året sker ændringer i et barns indmeldelse (fx ændring i antal indmeldte timer pr. uge), skal der udfyldes en ny række i skemaet for barnet for hvert indmeldelsesforløb.</t>
    </r>
  </si>
  <si>
    <t>Antal fuldtidsomregnet pædagogisk personale ansat for midler fra "Pulje til mere pædagogisk personale i daginstitutioner med mange børn i udsatte positioner, 2023-2025"</t>
  </si>
  <si>
    <t>Antal fuldtidsomregnet pædagogisk personale med løs tilknytning til privatinstitutionen (eksl. støttepersonale)</t>
  </si>
  <si>
    <t>Antal fuldtidsomregnet pædagogisk personale, der er fast tilknyttet privatinstitutionen</t>
  </si>
  <si>
    <r>
      <t>Antal fuldtidsomregnet pædagogisk personale fratrukket personale ansat for "</t>
    </r>
    <r>
      <rPr>
        <b/>
        <i/>
        <sz val="11"/>
        <color theme="1"/>
        <rFont val="Garamond"/>
        <family val="1"/>
      </rPr>
      <t>Pulje til mere pædagogisk personale i daginstitutioner med mange børn i udsatte positioner, 2023-2025"</t>
    </r>
  </si>
  <si>
    <t>Navigation i værktøjet foregår ved hjælp af en række knapper. På de efterfølgende sider vil disse knapper være placeret i toppen af skærmen, og du vil ved hjælp af disse kunne skifte mellem værktøjets sider. Nedenfor fremgår desuden de farvekoder, der angiver, om en celle kan udfyldes eller ej, samt om det er muligt at få yderligere information om de oplysninger, der skal angives i værktøjet.</t>
  </si>
  <si>
    <t>Navigation og farvekoder i værktøjet</t>
  </si>
  <si>
    <t>En skraveret celle betyder, at indtastningen eller opgørelsen ikke er relevant ift. de angivne forudsætninger og derfor ikke skal udfyldes. Cellen vil skifte farve til blå, hvis udfyldelsen af forudgående celler medfører, at denne celle bliver relevant at udfylde.</t>
  </si>
  <si>
    <t>List_opryk</t>
  </si>
  <si>
    <t>Den 1. i måneden</t>
  </si>
  <si>
    <t>På datoen, hvor barnet opnår den angivne oprykningsalder</t>
  </si>
  <si>
    <t>Trin 4: Resultater - Normeringsopgørelse for privatinstitutionen</t>
  </si>
  <si>
    <r>
      <rPr>
        <b/>
        <u/>
        <sz val="12"/>
        <color theme="1"/>
        <rFont val="Garamond"/>
        <family val="1"/>
      </rPr>
      <t>Vejledning</t>
    </r>
    <r>
      <rPr>
        <sz val="11"/>
        <color theme="1"/>
        <rFont val="Garamond"/>
        <family val="1"/>
      </rPr>
      <t xml:space="preserve">
På denne side foregår beregningerne af antal fuldtidomregnede pædagogiske personaler i hhv. vuggestue og børnehave. Beregningerne baserer sig på indtastningerne foretaget i trin 1, 2 og 3. Ønsker du at foretage ændringer i beregningernes input, skal dette derfor ske i hhv. trin 1, 2 og 3.</t>
    </r>
  </si>
  <si>
    <t>Fordeling af personale i aldersintegreret institution</t>
  </si>
  <si>
    <t>Samlet overblik over antal fuldtidsomregnede børn (baseret på indtastning i tabel 2.1)</t>
  </si>
  <si>
    <t>Tabel 3.1: Her angives antal timer anvendt af pædagogisk personale, som ikke er ansat i privatinstitutionen, men som varetager støttefunktioner til de indskrevne børn i institutionen i medfør af dagtilbudslovens § 4, stk. 2. Der kan både være tale om støttetimer tildelt af beliggenhedskommunen eller støttetimer tilkøbt for økonomiske midler tildelt af beliggenhedskommunen eller afsat af privatinstitutionen selv.</t>
  </si>
  <si>
    <t xml:space="preserve">Tabel 3.2: Her angives de forventede løn- og pensionsudgifter til personale ansat for midler fra "Pulje til mere pædagogisk personale i daginstitutioner med mange børn i udsatte positioner, 2023-2025". </t>
  </si>
  <si>
    <t>Tabel 3.3: Her angives antal timer forbrugt på pædagogisk personale med løs tilknytning til privatinstitutionen (ekskl. støttepersonale efter dagtilbudslovens §4, stk. 2)</t>
  </si>
  <si>
    <t>Tabel 3.4: Her angives pædagogisk personale, der er fast tilknyttet privatinstitutionen (pædagogisk personale ansat for midler fra "Pulje til mere pædagogisk personale i daginstitutioner med mange børn i udsatte positioner, 2023-2025" skal også indgå her)</t>
  </si>
  <si>
    <t>Tabel 2.1: Her angives børn indskrevet i privatinstitutionen</t>
  </si>
  <si>
    <t>Samlet overblik over antal fuldtidsomregnet pædagogisk personale (baseret på indtastning i tabel 3.1 - 3.4)</t>
  </si>
  <si>
    <t>Personale med løs tilknytning (vikarer mv.)</t>
  </si>
  <si>
    <t>Angiv alder ved oprykning fra vuggestue til børnehave 
i aldersintegrerede institutioner (vælg fra liste)</t>
  </si>
  <si>
    <t>Antal fuldtidsomregnet pædagogisk personale, der varetager støttefunktioner i medfør af dagtilbudslovens § 4, stk. 2</t>
  </si>
  <si>
    <t>Udfyld hvorvidt I har modtaget kommunale midler til støtte og/eller statslige puljemidler</t>
  </si>
  <si>
    <r>
      <rPr>
        <b/>
        <u/>
        <sz val="12"/>
        <color theme="1"/>
        <rFont val="Garamond"/>
        <family val="1"/>
      </rPr>
      <t>Vejledning</t>
    </r>
    <r>
      <rPr>
        <sz val="11"/>
        <color theme="1"/>
        <rFont val="Garamond"/>
        <family val="1"/>
      </rPr>
      <t xml:space="preserve">
På denne side skal du angive alt pædagogiske personale, der i løbet af kalenderåret har udført pædagogisk arbejde i relation til de indskrevne børn i jeres institution. 
Oplysninger skal angives i fire tabeller. 
- I tabel 3.1 anføres antal timer anvendt af pædagogisk personale, som ikke er ansat i privatinstitutionen, men som varetager støttefunktioner til de indskrevne børn i institutionen i medfør af dagtilbudslovens § 4, stk. 2.
- I tabel 3.2 angives forventede løn- og pensionsudgifter til pædagogisk personale ansat for midler fra "Pulje til mere pædagogisk personale i daginstitutioner med mange børn i udsatte positioner, 2023-2025".
- I tabel 3.3 anføres antal timer anvendt på pædagogisk personale, der med løs tilknytning til privatinstitution (ekskl. støttepersonale efter dagtilbudslovens § 4, stk. 2). Dette gælder fx vikarer eller lign.
- I tabel 3.4 angives alt pædagogisk personale, der er ansat i institutionen med et fast ugentligt antal uger og har opgaver i relation til børnene. </t>
    </r>
    <r>
      <rPr>
        <b/>
        <sz val="11"/>
        <color theme="1"/>
        <rFont val="Garamond"/>
        <family val="1"/>
      </rPr>
      <t>Bemærk!</t>
    </r>
    <r>
      <rPr>
        <sz val="11"/>
        <color theme="1"/>
        <rFont val="Garamond"/>
        <family val="1"/>
      </rPr>
      <t xml:space="preserve"> Hvis der i løbet af året sker ændringer i en medarbejders ansættelsesforhold (fx en ændring i det ugentligt antal arbejdstimer eller stillingsbetegnelsen), skal der udfyldes en ny række i skemaet for hvert enkelt ansættelsesforløb for den pågældende medarbejder. Hvis en medarbejder i løbet af et ansættelsesforløb er fraværende som følge af barsel eller har en eller flere længerevarende fraværsperioder uden løn, skal der for den pågældende medarbejder udfyldes en ny række for hver periode, hvor medarbejderen </t>
    </r>
    <r>
      <rPr>
        <i/>
        <sz val="11"/>
        <color theme="1"/>
        <rFont val="Garamond"/>
        <family val="1"/>
      </rPr>
      <t>ikke</t>
    </r>
    <r>
      <rPr>
        <sz val="11"/>
        <color theme="1"/>
        <rFont val="Garamond"/>
        <family val="1"/>
      </rPr>
      <t xml:space="preserve"> er fraværende.</t>
    </r>
  </si>
  <si>
    <r>
      <rPr>
        <b/>
        <u/>
        <sz val="12"/>
        <color theme="1"/>
        <rFont val="Garamond"/>
        <family val="1"/>
      </rPr>
      <t xml:space="preserve">Vejledning
</t>
    </r>
    <r>
      <rPr>
        <sz val="11"/>
        <color theme="1"/>
        <rFont val="Garamond"/>
        <family val="1"/>
      </rPr>
      <t xml:space="preserve">På denne side fremgår resultatet af normeringsopgørelsen. På baggrund af de indtastede oplysninger i trin 1-3 fremgår her det samlede antal fuldtidsomregnede børn og pædagogisk personale samt normeringen opgjort for hhv. vuggestue og børnehave.
</t>
    </r>
    <r>
      <rPr>
        <b/>
        <sz val="11"/>
        <color theme="1"/>
        <rFont val="Garamond"/>
        <family val="1"/>
      </rPr>
      <t xml:space="preserve">Bemærk! </t>
    </r>
    <r>
      <rPr>
        <sz val="11"/>
        <color theme="1"/>
        <rFont val="Garamond"/>
        <family val="1"/>
      </rPr>
      <t xml:space="preserve">Normeringen er ogjort for det angivne kalenderår. For at opgøre om en privatinstitution lever op til lovkravet om minimumsnormeringer i privatinstitutitioner skal normeringen for hvert af de seneste kalenderår lægges sammen og divideres med tre. Denne funktion ikke indgår som en del af dette værktøj. </t>
    </r>
  </si>
  <si>
    <t xml:space="preserve">Ved indtastning af oplysninger om børn og personale i privatinstitutionen, beregner værktøjet antal fuldtidsomregnede børn og pædagogisk personale samt normeringen i vuggestue og børnehave. Det er vigtigt at følge trinene i den opstillede rækkefølge. Det er muligt at følge de enkelte steps i beregningen af hhv. antal børn og pædagogisk personale på de bagvedliggende beregningssider. </t>
  </si>
  <si>
    <t xml:space="preserve">En blå celle indikerer, at du kan notere eller ændre tal eller tekst. Det vil ikke være muligt at udfylde eller redigere øvrige celler. </t>
  </si>
  <si>
    <r>
      <t xml:space="preserve">Normeringsværktøjet er et eksempel på en model til opgørelse af normeringen i en privatinstitution i et givent kalenderår. For at opgøre om en privatinstitution lever op til lovkravet om minimumsnormeringer i privatinstitutitioner, skal normeringen for hvert af de seneste tre kalenderår lægges sammen og divideres med tre. Denne funktion indgår </t>
    </r>
    <r>
      <rPr>
        <u/>
        <sz val="12"/>
        <rFont val="Garamond"/>
        <family val="1"/>
      </rPr>
      <t>ikke</t>
    </r>
    <r>
      <rPr>
        <sz val="12"/>
        <rFont val="Garamond"/>
        <family val="1"/>
      </rPr>
      <t xml:space="preserve"> som en del af dette værktøj. Husk derfor at gemme excearket løbende, så indtastninger ikke går tabt. 
Værktøjet er udarbejdet i tråd med </t>
    </r>
    <r>
      <rPr>
        <i/>
        <sz val="12"/>
        <rFont val="Garamond"/>
        <family val="1"/>
      </rPr>
      <t>Bekendtgørelse om opgørelse af normeringer i privatinstititutioner</t>
    </r>
    <r>
      <rPr>
        <sz val="12"/>
        <rFont val="Garamond"/>
        <family val="1"/>
      </rPr>
      <t>,</t>
    </r>
    <r>
      <rPr>
        <i/>
        <sz val="12"/>
        <rFont val="Garamond"/>
        <family val="1"/>
      </rPr>
      <t xml:space="preserve"> Vejledning om opgørelse af normeringer i privatinstitutioner </t>
    </r>
    <r>
      <rPr>
        <sz val="12"/>
        <rFont val="Garamond"/>
        <family val="1"/>
      </rPr>
      <t xml:space="preserve">og </t>
    </r>
    <r>
      <rPr>
        <i/>
        <sz val="12"/>
        <rFont val="Garamond"/>
        <family val="1"/>
      </rPr>
      <t>Bilag 1: Fremgangsmåde og eksemplificering af metode for opgørelse af normeringer i privatinstitutioner</t>
    </r>
    <r>
      <rPr>
        <sz val="12"/>
        <rFont val="Garamond"/>
        <family val="1"/>
      </rPr>
      <t>. Det er vigtigt, at du har læst disse dokumenter, inden du går i gang med din opgørelse.</t>
    </r>
  </si>
  <si>
    <t>En hvid celle som indeholder tal, angiver resultatet af beregninger baseret på indtastningerne, og skal således ikke ændres eller udfyldes</t>
  </si>
  <si>
    <t>Hvis en celle er markeret med en rød trekant i øverste højre hjørne, kan holde musen over cellen og få vist yderligere information om udfyldelse af værktøjet.</t>
  </si>
  <si>
    <t>Rudme Friskole, Børnehave og Vuggestue</t>
  </si>
  <si>
    <t>Idun Jannikdatter</t>
  </si>
  <si>
    <t>Vidar Schou</t>
  </si>
  <si>
    <t>Ronja Rasmussen</t>
  </si>
  <si>
    <t>Solvej Kiertzner</t>
  </si>
  <si>
    <t>Otto Arena</t>
  </si>
  <si>
    <t>Silja Kortbæk</t>
  </si>
  <si>
    <t>Alfred Bystrup</t>
  </si>
  <si>
    <t>Liv Pedersen</t>
  </si>
  <si>
    <t>Rakel Berg</t>
  </si>
  <si>
    <t>Halfdan Lauritsen</t>
  </si>
  <si>
    <t>Ravn Schou</t>
  </si>
  <si>
    <t>William Pichardt</t>
  </si>
  <si>
    <t>Bjørn Langkjær</t>
  </si>
  <si>
    <t>Sigfred Mulvad</t>
  </si>
  <si>
    <t>Nellie Stockmar</t>
  </si>
  <si>
    <t>Valdemar Rasmussen</t>
  </si>
  <si>
    <t>Bjørk Hasberg</t>
  </si>
  <si>
    <t>Ivalu Scheel</t>
  </si>
  <si>
    <t>Ayla Tranberg-Pedersen</t>
  </si>
  <si>
    <t>Sigrid Bonde- Hansen</t>
  </si>
  <si>
    <t>Albert Hansen</t>
  </si>
  <si>
    <t>Agnes Bystrup</t>
  </si>
  <si>
    <t>Adam Søgård</t>
  </si>
  <si>
    <t>Lærke Krog</t>
  </si>
  <si>
    <t>Athene Kieler</t>
  </si>
  <si>
    <t>Theo Kortbæk</t>
  </si>
  <si>
    <t>Klara Vogsen</t>
  </si>
  <si>
    <t>Hjalte Lauritsen</t>
  </si>
  <si>
    <t>Frigg Mulvad</t>
  </si>
  <si>
    <t>Evi Stockmar</t>
  </si>
  <si>
    <t>Freja Rasmussen</t>
  </si>
  <si>
    <t>Lone Bundgaard</t>
  </si>
  <si>
    <t>Annette Pihl</t>
  </si>
  <si>
    <t>Dagmar Petersen</t>
  </si>
  <si>
    <t>Karin Olsen</t>
  </si>
  <si>
    <t>Louise Kirkegaard</t>
  </si>
  <si>
    <t>Mette Hansen</t>
  </si>
  <si>
    <t>Naya Toftelund Larsen</t>
  </si>
  <si>
    <t>Søren Petersen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</si>
</sst>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6" x14ac:knownFonts="1">
    <font>
      <sz val="11"/>
      <color theme="1"/>
      <name val="Calibri"/>
      <family val="2"/>
      <scheme val="minor"/>
    </font>
    <font>
      <sz val="11"/>
      <color theme="1"/>
      <name val="Garamond"/>
      <family val="1"/>
    </font>
    <font>
      <b/>
      <sz val="11"/>
      <color theme="1"/>
      <name val="Garamond"/>
      <family val="1"/>
    </font>
    <font>
      <b/>
      <sz val="11"/>
      <color theme="1"/>
      <name val="Calibri"/>
      <family val="2"/>
      <scheme val="minor"/>
    </font>
    <font>
      <b/>
      <sz val="11"/>
      <name val="Garamond"/>
      <family val="1"/>
    </font>
    <font>
      <i/>
      <sz val="11"/>
      <color theme="1"/>
      <name val="Garamond"/>
      <family val="1"/>
    </font>
    <font>
      <b/>
      <sz val="22"/>
      <color theme="0"/>
      <name val="Garamond"/>
      <family val="1"/>
    </font>
    <font>
      <sz val="11"/>
      <color rgb="FFFF0000"/>
      <name val="Garamond"/>
      <family val="1"/>
    </font>
    <font>
      <sz val="11"/>
      <color rgb="FFFF2F34"/>
      <name val="Garamond"/>
      <family val="1"/>
    </font>
    <font>
      <sz val="11"/>
      <name val="Garamond"/>
      <family val="1"/>
    </font>
    <font>
      <b/>
      <u/>
      <sz val="12"/>
      <color theme="1"/>
      <name val="Garamond"/>
      <family val="1"/>
    </font>
    <font>
      <b/>
      <sz val="12"/>
      <color theme="1"/>
      <name val="Garamond"/>
      <family val="1"/>
    </font>
    <font>
      <sz val="12"/>
      <color rgb="FF000000"/>
      <name val="Garamond"/>
      <family val="1"/>
    </font>
    <font>
      <sz val="9"/>
      <color indexed="81"/>
      <name val="Tahoma"/>
      <family val="2"/>
    </font>
    <font>
      <b/>
      <sz val="9"/>
      <color indexed="81"/>
      <name val="Tahoma"/>
      <family val="2"/>
    </font>
    <font>
      <sz val="12"/>
      <color theme="1"/>
      <name val="Garamond"/>
      <family val="1"/>
    </font>
    <font>
      <b/>
      <sz val="18"/>
      <color theme="8" tint="-0.249977111117893"/>
      <name val="Garamond"/>
      <family val="1"/>
    </font>
    <font>
      <u/>
      <sz val="11"/>
      <color theme="10"/>
      <name val="Calibri"/>
      <family val="2"/>
      <scheme val="minor"/>
    </font>
    <font>
      <sz val="12"/>
      <name val="Garamond"/>
      <family val="1"/>
    </font>
    <font>
      <i/>
      <sz val="12"/>
      <name val="Garamond"/>
      <family val="1"/>
    </font>
    <font>
      <sz val="11"/>
      <color theme="0"/>
      <name val="Garamond"/>
      <family val="1"/>
    </font>
    <font>
      <i/>
      <sz val="9"/>
      <color indexed="81"/>
      <name val="Tahoma"/>
      <family val="2"/>
    </font>
    <font>
      <u/>
      <sz val="9"/>
      <color indexed="81"/>
      <name val="Tahoma"/>
      <family val="2"/>
    </font>
    <font>
      <b/>
      <i/>
      <sz val="11"/>
      <color theme="1"/>
      <name val="Garamond"/>
      <family val="1"/>
    </font>
    <font>
      <u/>
      <sz val="12"/>
      <name val="Garamond"/>
      <family val="1"/>
    </font>
    <font>
      <sz val="11"/>
      <color rgb="FF444444"/>
      <name val="Arial"/>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lightDown"/>
    </fill>
    <fill>
      <patternFill patternType="solid">
        <fgColor theme="0" tint="-0.499984740745262"/>
        <bgColor indexed="64"/>
      </patternFill>
    </fill>
    <fill>
      <patternFill patternType="solid">
        <fgColor theme="4" tint="0.79995117038483843"/>
        <bgColor indexed="64"/>
      </patternFill>
    </fill>
    <fill>
      <patternFill patternType="solid">
        <fgColor theme="6"/>
        <bgColor indexed="64"/>
      </patternFill>
    </fill>
  </fills>
  <borders count="21">
    <border>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s>
  <cellStyleXfs count="2">
    <xf numFmtId="0" fontId="0" fillId="0" borderId="0"/>
    <xf numFmtId="0" fontId="17" fillId="0" borderId="0" applyNumberFormat="0" applyFill="0" applyBorder="0" applyAlignment="0" applyProtection="0"/>
  </cellStyleXfs>
  <cellXfs count="196">
    <xf numFmtId="0" fontId="0" fillId="0" borderId="0" xfId="0"/>
    <xf numFmtId="0" fontId="1" fillId="4" borderId="0" xfId="0" applyFont="1" applyFill="1"/>
    <xf numFmtId="0" fontId="1" fillId="2" borderId="0" xfId="0" applyFont="1" applyFill="1"/>
    <xf numFmtId="0" fontId="2" fillId="3" borderId="1" xfId="0" applyFont="1" applyFill="1" applyBorder="1"/>
    <xf numFmtId="0" fontId="1" fillId="2" borderId="7" xfId="0" applyFont="1" applyFill="1" applyBorder="1"/>
    <xf numFmtId="0" fontId="2" fillId="3" borderId="1" xfId="0" applyFont="1" applyFill="1" applyBorder="1" applyAlignment="1">
      <alignment horizontal="right" wrapText="1"/>
    </xf>
    <xf numFmtId="0" fontId="1" fillId="2" borderId="7" xfId="0" applyFont="1" applyFill="1" applyBorder="1" applyAlignment="1">
      <alignment horizontal="right"/>
    </xf>
    <xf numFmtId="0" fontId="6" fillId="4" borderId="0" xfId="0" applyFont="1" applyFill="1"/>
    <xf numFmtId="0" fontId="2" fillId="3" borderId="1" xfId="0" applyFont="1" applyFill="1" applyBorder="1" applyAlignment="1">
      <alignment horizontal="center" wrapText="1"/>
    </xf>
    <xf numFmtId="0" fontId="4" fillId="3" borderId="10" xfId="0" applyFont="1" applyFill="1" applyBorder="1" applyAlignment="1">
      <alignment horizontal="center" wrapText="1"/>
    </xf>
    <xf numFmtId="0" fontId="1" fillId="2" borderId="3" xfId="0" applyFont="1" applyFill="1" applyBorder="1" applyAlignment="1">
      <alignment horizontal="center"/>
    </xf>
    <xf numFmtId="0" fontId="1" fillId="2" borderId="1" xfId="0" applyFont="1" applyFill="1" applyBorder="1" applyAlignment="1">
      <alignment horizontal="right"/>
    </xf>
    <xf numFmtId="0" fontId="7" fillId="2" borderId="0" xfId="0" applyFont="1" applyFill="1"/>
    <xf numFmtId="2" fontId="1" fillId="2" borderId="7" xfId="0" applyNumberFormat="1" applyFont="1" applyFill="1" applyBorder="1" applyAlignment="1">
      <alignment horizontal="right"/>
    </xf>
    <xf numFmtId="0" fontId="1" fillId="3" borderId="12" xfId="0" applyFont="1" applyFill="1" applyBorder="1"/>
    <xf numFmtId="0" fontId="1" fillId="2" borderId="6" xfId="0" applyFont="1" applyFill="1" applyBorder="1"/>
    <xf numFmtId="0" fontId="4" fillId="3" borderId="1" xfId="0" applyFont="1" applyFill="1" applyBorder="1" applyAlignment="1">
      <alignment horizontal="center" wrapText="1"/>
    </xf>
    <xf numFmtId="0" fontId="7" fillId="2" borderId="8" xfId="0" applyFont="1" applyFill="1" applyBorder="1"/>
    <xf numFmtId="0" fontId="2" fillId="3" borderId="11" xfId="0" applyFont="1" applyFill="1" applyBorder="1" applyAlignment="1">
      <alignment horizontal="center" wrapText="1"/>
    </xf>
    <xf numFmtId="14" fontId="1" fillId="2" borderId="13" xfId="0" applyNumberFormat="1" applyFont="1" applyFill="1" applyBorder="1" applyAlignment="1">
      <alignment horizontal="center"/>
    </xf>
    <xf numFmtId="0" fontId="2" fillId="3" borderId="10" xfId="0" applyFont="1" applyFill="1" applyBorder="1" applyAlignment="1">
      <alignment horizontal="center" wrapText="1"/>
    </xf>
    <xf numFmtId="14" fontId="1" fillId="2" borderId="3" xfId="0" applyNumberFormat="1" applyFont="1" applyFill="1" applyBorder="1" applyAlignment="1">
      <alignment horizontal="center"/>
    </xf>
    <xf numFmtId="164" fontId="1" fillId="2" borderId="0" xfId="0" applyNumberFormat="1" applyFont="1" applyFill="1" applyAlignment="1">
      <alignment horizontal="right"/>
    </xf>
    <xf numFmtId="0" fontId="1" fillId="6" borderId="0" xfId="0" applyFont="1" applyFill="1"/>
    <xf numFmtId="14" fontId="1" fillId="6" borderId="0" xfId="0" applyNumberFormat="1" applyFont="1" applyFill="1" applyAlignment="1">
      <alignment horizontal="center"/>
    </xf>
    <xf numFmtId="0" fontId="1" fillId="6" borderId="0" xfId="0" applyFont="1" applyFill="1" applyAlignment="1">
      <alignment horizontal="center"/>
    </xf>
    <xf numFmtId="0" fontId="4" fillId="3" borderId="11" xfId="0" applyFont="1" applyFill="1" applyBorder="1" applyAlignment="1">
      <alignment horizontal="center" wrapText="1"/>
    </xf>
    <xf numFmtId="0" fontId="1" fillId="2" borderId="13" xfId="0" applyFont="1" applyFill="1" applyBorder="1" applyAlignment="1">
      <alignment horizontal="center"/>
    </xf>
    <xf numFmtId="0" fontId="1" fillId="2" borderId="11" xfId="0" applyFont="1" applyFill="1" applyBorder="1" applyAlignment="1">
      <alignment horizontal="right"/>
    </xf>
    <xf numFmtId="0" fontId="4" fillId="3" borderId="12" xfId="0" applyFont="1" applyFill="1" applyBorder="1" applyAlignment="1">
      <alignment horizontal="center" wrapText="1"/>
    </xf>
    <xf numFmtId="0" fontId="1" fillId="2" borderId="4" xfId="0" applyFont="1" applyFill="1" applyBorder="1" applyAlignment="1">
      <alignment horizontal="center"/>
    </xf>
    <xf numFmtId="0" fontId="1" fillId="2" borderId="10" xfId="0" applyFont="1" applyFill="1" applyBorder="1" applyAlignment="1">
      <alignment horizontal="right"/>
    </xf>
    <xf numFmtId="0" fontId="1" fillId="2" borderId="12" xfId="0" applyFont="1" applyFill="1" applyBorder="1" applyAlignment="1">
      <alignment horizontal="right"/>
    </xf>
    <xf numFmtId="165" fontId="1" fillId="2" borderId="0" xfId="0" applyNumberFormat="1" applyFont="1" applyFill="1"/>
    <xf numFmtId="0" fontId="2" fillId="3" borderId="11" xfId="0" applyFont="1" applyFill="1" applyBorder="1" applyAlignment="1">
      <alignment horizontal="right"/>
    </xf>
    <xf numFmtId="0" fontId="1" fillId="2" borderId="16" xfId="0" applyFont="1" applyFill="1" applyBorder="1"/>
    <xf numFmtId="0" fontId="2" fillId="2" borderId="19" xfId="0" applyFont="1" applyFill="1" applyBorder="1"/>
    <xf numFmtId="0" fontId="2" fillId="3" borderId="10" xfId="0" applyFont="1" applyFill="1" applyBorder="1" applyAlignment="1">
      <alignment horizontal="right"/>
    </xf>
    <xf numFmtId="164" fontId="1" fillId="2" borderId="3" xfId="0" applyNumberFormat="1" applyFont="1" applyFill="1" applyBorder="1" applyAlignment="1">
      <alignment horizontal="center"/>
    </xf>
    <xf numFmtId="164" fontId="1" fillId="2" borderId="0" xfId="0" applyNumberFormat="1" applyFont="1" applyFill="1" applyAlignment="1">
      <alignment horizontal="center"/>
    </xf>
    <xf numFmtId="2" fontId="1" fillId="2" borderId="15" xfId="0" applyNumberFormat="1" applyFont="1" applyFill="1" applyBorder="1"/>
    <xf numFmtId="2" fontId="1" fillId="2" borderId="14" xfId="0" applyNumberFormat="1" applyFont="1" applyFill="1" applyBorder="1"/>
    <xf numFmtId="0" fontId="1" fillId="5" borderId="0" xfId="0" applyFont="1" applyFill="1" applyProtection="1">
      <protection locked="0"/>
    </xf>
    <xf numFmtId="14" fontId="1" fillId="5" borderId="0" xfId="0" applyNumberFormat="1" applyFont="1" applyFill="1" applyAlignment="1" applyProtection="1">
      <alignment horizontal="center"/>
      <protection locked="0"/>
    </xf>
    <xf numFmtId="14" fontId="9" fillId="5" borderId="0" xfId="0" applyNumberFormat="1" applyFont="1" applyFill="1" applyAlignment="1" applyProtection="1">
      <alignment horizontal="center"/>
      <protection locked="0"/>
    </xf>
    <xf numFmtId="0" fontId="1" fillId="5" borderId="0" xfId="0" applyFont="1" applyFill="1" applyAlignment="1" applyProtection="1">
      <alignment horizontal="center"/>
      <protection locked="0"/>
    </xf>
    <xf numFmtId="0" fontId="1" fillId="5" borderId="1" xfId="0" applyFont="1" applyFill="1" applyBorder="1" applyAlignment="1" applyProtection="1">
      <alignment horizontal="right"/>
      <protection locked="0"/>
    </xf>
    <xf numFmtId="0" fontId="15" fillId="5" borderId="0" xfId="0" applyFont="1" applyFill="1" applyAlignment="1">
      <alignment horizontal="left" wrapText="1"/>
    </xf>
    <xf numFmtId="0" fontId="15" fillId="3" borderId="0" xfId="0" applyFont="1" applyFill="1" applyAlignment="1">
      <alignment horizontal="left" wrapText="1"/>
    </xf>
    <xf numFmtId="0" fontId="0" fillId="0" borderId="2" xfId="0" applyBorder="1"/>
    <xf numFmtId="0" fontId="0" fillId="0" borderId="9" xfId="0" applyBorder="1"/>
    <xf numFmtId="0" fontId="0" fillId="0" borderId="16" xfId="0" applyBorder="1"/>
    <xf numFmtId="0" fontId="0" fillId="0" borderId="3" xfId="0" applyBorder="1"/>
    <xf numFmtId="0" fontId="15" fillId="0" borderId="0" xfId="0" applyFont="1" applyAlignment="1">
      <alignment horizontal="left"/>
    </xf>
    <xf numFmtId="0" fontId="15" fillId="0" borderId="4" xfId="0" applyFont="1" applyBorder="1"/>
    <xf numFmtId="0" fontId="15" fillId="0" borderId="0" xfId="0" applyFont="1"/>
    <xf numFmtId="0" fontId="12" fillId="0" borderId="0" xfId="0" applyFont="1" applyAlignment="1">
      <alignment horizontal="left" vertical="center" wrapText="1" indent="1"/>
    </xf>
    <xf numFmtId="0" fontId="11" fillId="0" borderId="0" xfId="0" applyFont="1"/>
    <xf numFmtId="0" fontId="0" fillId="0" borderId="4" xfId="0" applyBorder="1"/>
    <xf numFmtId="0" fontId="0" fillId="0" borderId="5" xfId="0" applyBorder="1"/>
    <xf numFmtId="0" fontId="0" fillId="0" borderId="8" xfId="0" applyBorder="1"/>
    <xf numFmtId="0" fontId="0" fillId="0" borderId="6" xfId="0" applyBorder="1"/>
    <xf numFmtId="0" fontId="6" fillId="8" borderId="0" xfId="0" applyFont="1" applyFill="1"/>
    <xf numFmtId="0" fontId="1" fillId="8" borderId="0" xfId="0" applyFont="1" applyFill="1"/>
    <xf numFmtId="0" fontId="15" fillId="7" borderId="0" xfId="0" applyFont="1" applyFill="1" applyAlignment="1">
      <alignment horizontal="left" wrapText="1"/>
    </xf>
    <xf numFmtId="0" fontId="5" fillId="2" borderId="11" xfId="0" applyFont="1" applyFill="1" applyBorder="1" applyAlignment="1">
      <alignment horizontal="center"/>
    </xf>
    <xf numFmtId="0" fontId="1" fillId="5" borderId="1" xfId="0" applyFont="1" applyFill="1" applyBorder="1" applyAlignment="1" applyProtection="1">
      <alignment horizontal="right" wrapText="1"/>
      <protection locked="0"/>
    </xf>
    <xf numFmtId="0" fontId="1" fillId="9" borderId="1" xfId="0" applyFont="1" applyFill="1" applyBorder="1" applyAlignment="1" applyProtection="1">
      <alignment horizontal="right"/>
      <protection locked="0"/>
    </xf>
    <xf numFmtId="2" fontId="1" fillId="2" borderId="5" xfId="0" applyNumberFormat="1" applyFont="1" applyFill="1" applyBorder="1"/>
    <xf numFmtId="2" fontId="1" fillId="2" borderId="2" xfId="0" applyNumberFormat="1" applyFont="1" applyFill="1" applyBorder="1"/>
    <xf numFmtId="0" fontId="15" fillId="0" borderId="0" xfId="0" applyFont="1" applyAlignment="1">
      <alignment horizontal="left" wrapText="1"/>
    </xf>
    <xf numFmtId="0" fontId="2" fillId="3" borderId="1" xfId="0" applyFont="1" applyFill="1" applyBorder="1" applyAlignment="1">
      <alignment horizontal="right"/>
    </xf>
    <xf numFmtId="0" fontId="17" fillId="2" borderId="0" xfId="1" applyFill="1" applyProtection="1"/>
    <xf numFmtId="0" fontId="4" fillId="3" borderId="1" xfId="0" applyFont="1" applyFill="1" applyBorder="1" applyAlignment="1">
      <alignment horizontal="right" wrapText="1"/>
    </xf>
    <xf numFmtId="0" fontId="2" fillId="2" borderId="0" xfId="0" applyFont="1" applyFill="1"/>
    <xf numFmtId="0" fontId="2" fillId="2" borderId="7" xfId="0" applyFont="1" applyFill="1" applyBorder="1"/>
    <xf numFmtId="0" fontId="8" fillId="2" borderId="0" xfId="0" applyFont="1" applyFill="1"/>
    <xf numFmtId="0" fontId="0" fillId="2" borderId="0" xfId="0" applyFill="1"/>
    <xf numFmtId="0" fontId="1" fillId="3" borderId="1" xfId="0" applyFont="1" applyFill="1" applyBorder="1"/>
    <xf numFmtId="0" fontId="1" fillId="3" borderId="0" xfId="0" applyFont="1" applyFill="1"/>
    <xf numFmtId="0" fontId="1" fillId="3" borderId="6" xfId="0" applyFont="1" applyFill="1" applyBorder="1"/>
    <xf numFmtId="0" fontId="1" fillId="3" borderId="10" xfId="0" applyFont="1" applyFill="1" applyBorder="1"/>
    <xf numFmtId="0" fontId="2" fillId="3" borderId="12" xfId="0" applyFont="1" applyFill="1" applyBorder="1" applyAlignment="1">
      <alignment horizontal="center" wrapText="1"/>
    </xf>
    <xf numFmtId="0" fontId="1" fillId="3" borderId="3" xfId="0" applyFont="1" applyFill="1" applyBorder="1"/>
    <xf numFmtId="0" fontId="1" fillId="2" borderId="0" xfId="0" applyFont="1" applyFill="1" applyAlignment="1">
      <alignment horizontal="left" indent="2"/>
    </xf>
    <xf numFmtId="0" fontId="1" fillId="3" borderId="5" xfId="0" applyFont="1" applyFill="1" applyBorder="1"/>
    <xf numFmtId="0" fontId="2" fillId="3" borderId="1" xfId="0" applyFont="1" applyFill="1" applyBorder="1" applyAlignment="1">
      <alignment horizontal="left"/>
    </xf>
    <xf numFmtId="0" fontId="1" fillId="6" borderId="11" xfId="0" applyFont="1" applyFill="1" applyBorder="1"/>
    <xf numFmtId="0" fontId="5" fillId="3" borderId="3" xfId="0" applyFont="1" applyFill="1" applyBorder="1"/>
    <xf numFmtId="0" fontId="5" fillId="3" borderId="13" xfId="0" applyFont="1" applyFill="1" applyBorder="1" applyAlignment="1">
      <alignment horizontal="right"/>
    </xf>
    <xf numFmtId="0" fontId="5" fillId="3" borderId="5" xfId="0" applyFont="1" applyFill="1" applyBorder="1"/>
    <xf numFmtId="0" fontId="5" fillId="3" borderId="14" xfId="0" applyFont="1" applyFill="1" applyBorder="1" applyAlignment="1">
      <alignment horizontal="right"/>
    </xf>
    <xf numFmtId="0" fontId="1" fillId="3" borderId="2" xfId="0" applyFont="1" applyFill="1" applyBorder="1"/>
    <xf numFmtId="0" fontId="1" fillId="3" borderId="15" xfId="0" applyFont="1" applyFill="1" applyBorder="1" applyAlignment="1">
      <alignment horizontal="right"/>
    </xf>
    <xf numFmtId="0" fontId="1" fillId="3" borderId="14" xfId="0" applyFont="1" applyFill="1" applyBorder="1" applyAlignment="1">
      <alignment horizontal="right"/>
    </xf>
    <xf numFmtId="0" fontId="1" fillId="6" borderId="11" xfId="0" applyFont="1" applyFill="1" applyBorder="1" applyAlignment="1">
      <alignment horizontal="right"/>
    </xf>
    <xf numFmtId="2" fontId="1" fillId="2" borderId="0" xfId="0" applyNumberFormat="1" applyFont="1" applyFill="1"/>
    <xf numFmtId="14" fontId="1" fillId="6" borderId="9" xfId="0" applyNumberFormat="1" applyFont="1" applyFill="1" applyBorder="1"/>
    <xf numFmtId="14" fontId="1" fillId="6" borderId="0" xfId="0" applyNumberFormat="1" applyFont="1" applyFill="1"/>
    <xf numFmtId="0" fontId="16" fillId="0" borderId="0" xfId="0" applyFont="1" applyAlignment="1">
      <alignment horizontal="left" vertical="top"/>
    </xf>
    <xf numFmtId="165" fontId="11" fillId="2" borderId="18" xfId="0" applyNumberFormat="1" applyFont="1" applyFill="1" applyBorder="1"/>
    <xf numFmtId="165" fontId="11" fillId="2" borderId="17" xfId="0" applyNumberFormat="1" applyFont="1" applyFill="1" applyBorder="1"/>
    <xf numFmtId="16" fontId="1" fillId="2" borderId="0" xfId="0" applyNumberFormat="1" applyFont="1" applyFill="1"/>
    <xf numFmtId="16" fontId="20" fillId="2" borderId="0" xfId="0" applyNumberFormat="1" applyFont="1" applyFill="1"/>
    <xf numFmtId="0" fontId="1" fillId="5" borderId="1" xfId="0" applyFont="1" applyFill="1" applyBorder="1" applyAlignment="1" applyProtection="1">
      <alignment horizontal="center" vertical="center"/>
      <protection locked="0"/>
    </xf>
    <xf numFmtId="2" fontId="1" fillId="2" borderId="7" xfId="0" applyNumberFormat="1" applyFont="1" applyFill="1" applyBorder="1"/>
    <xf numFmtId="2" fontId="9" fillId="2" borderId="7" xfId="0" applyNumberFormat="1" applyFont="1" applyFill="1" applyBorder="1"/>
    <xf numFmtId="0" fontId="1" fillId="2" borderId="8" xfId="0" applyFont="1" applyFill="1" applyBorder="1"/>
    <xf numFmtId="0" fontId="1" fillId="2" borderId="9" xfId="0" applyFont="1" applyFill="1" applyBorder="1"/>
    <xf numFmtId="0" fontId="1" fillId="10" borderId="0" xfId="0" applyFont="1" applyFill="1"/>
    <xf numFmtId="0" fontId="2" fillId="10" borderId="0" xfId="0" applyFont="1" applyFill="1"/>
    <xf numFmtId="0" fontId="1" fillId="2" borderId="1" xfId="0" applyFont="1" applyFill="1" applyBorder="1"/>
    <xf numFmtId="0" fontId="2" fillId="3" borderId="1" xfId="0" applyFont="1" applyFill="1" applyBorder="1" applyAlignment="1">
      <alignment wrapText="1"/>
    </xf>
    <xf numFmtId="0" fontId="9" fillId="2" borderId="0" xfId="0" applyFont="1" applyFill="1"/>
    <xf numFmtId="0" fontId="4" fillId="3" borderId="1" xfId="0" applyFont="1" applyFill="1" applyBorder="1"/>
    <xf numFmtId="0" fontId="3" fillId="3" borderId="1" xfId="0" applyFont="1" applyFill="1" applyBorder="1"/>
    <xf numFmtId="0" fontId="9" fillId="2" borderId="8" xfId="0" applyFont="1" applyFill="1" applyBorder="1"/>
    <xf numFmtId="0" fontId="4" fillId="3" borderId="10" xfId="0" applyFont="1" applyFill="1" applyBorder="1"/>
    <xf numFmtId="0" fontId="9" fillId="2" borderId="3" xfId="0" applyFont="1" applyFill="1" applyBorder="1"/>
    <xf numFmtId="0" fontId="9" fillId="2" borderId="5" xfId="0" applyFont="1" applyFill="1" applyBorder="1"/>
    <xf numFmtId="0" fontId="0" fillId="0" borderId="1" xfId="0" applyBorder="1"/>
    <xf numFmtId="14" fontId="1" fillId="2" borderId="1" xfId="0" applyNumberFormat="1" applyFont="1" applyFill="1" applyBorder="1"/>
    <xf numFmtId="0" fontId="1" fillId="2" borderId="0" xfId="0" applyFont="1" applyFill="1" applyAlignment="1">
      <alignment horizontal="center"/>
    </xf>
    <xf numFmtId="164" fontId="1" fillId="2" borderId="5" xfId="0" applyNumberFormat="1" applyFont="1" applyFill="1" applyBorder="1" applyAlignment="1">
      <alignment horizontal="center"/>
    </xf>
    <xf numFmtId="164" fontId="1" fillId="2" borderId="8" xfId="0" applyNumberFormat="1" applyFont="1" applyFill="1" applyBorder="1" applyAlignment="1">
      <alignment horizontal="center"/>
    </xf>
    <xf numFmtId="164" fontId="1" fillId="2" borderId="20" xfId="0" applyNumberFormat="1" applyFont="1" applyFill="1" applyBorder="1" applyAlignment="1">
      <alignment horizontal="center"/>
    </xf>
    <xf numFmtId="164" fontId="1" fillId="2" borderId="7" xfId="0" applyNumberFormat="1" applyFont="1" applyFill="1" applyBorder="1" applyAlignment="1">
      <alignment horizontal="center"/>
    </xf>
    <xf numFmtId="0" fontId="4" fillId="2" borderId="8" xfId="0" applyFont="1" applyFill="1" applyBorder="1" applyAlignment="1">
      <alignment wrapText="1"/>
    </xf>
    <xf numFmtId="0" fontId="4" fillId="2" borderId="8" xfId="0" applyFont="1" applyFill="1" applyBorder="1"/>
    <xf numFmtId="0" fontId="2" fillId="3" borderId="11" xfId="0" applyFont="1" applyFill="1" applyBorder="1" applyAlignment="1">
      <alignment horizontal="center"/>
    </xf>
    <xf numFmtId="0" fontId="2" fillId="3" borderId="1" xfId="0" applyFont="1" applyFill="1" applyBorder="1" applyAlignment="1">
      <alignment horizontal="center"/>
    </xf>
    <xf numFmtId="0" fontId="2" fillId="3" borderId="10" xfId="0" applyFont="1" applyFill="1" applyBorder="1" applyAlignment="1">
      <alignment horizontal="center"/>
    </xf>
    <xf numFmtId="0" fontId="1" fillId="5" borderId="13" xfId="0" applyFont="1" applyFill="1" applyBorder="1" applyAlignment="1" applyProtection="1">
      <alignment horizontal="center"/>
      <protection locked="0"/>
    </xf>
    <xf numFmtId="0" fontId="1" fillId="5" borderId="14" xfId="0" applyFont="1" applyFill="1" applyBorder="1" applyAlignment="1" applyProtection="1">
      <alignment horizontal="center"/>
      <protection locked="0"/>
    </xf>
    <xf numFmtId="0" fontId="2" fillId="3" borderId="12" xfId="0" applyFont="1" applyFill="1" applyBorder="1" applyAlignment="1">
      <alignment horizontal="center"/>
    </xf>
    <xf numFmtId="3" fontId="1" fillId="5" borderId="13" xfId="0" applyNumberFormat="1" applyFont="1" applyFill="1" applyBorder="1" applyAlignment="1" applyProtection="1">
      <alignment horizontal="center"/>
      <protection locked="0"/>
    </xf>
    <xf numFmtId="3" fontId="1" fillId="5" borderId="14" xfId="0" applyNumberFormat="1" applyFont="1" applyFill="1" applyBorder="1" applyAlignment="1" applyProtection="1">
      <alignment horizontal="center"/>
      <protection locked="0"/>
    </xf>
    <xf numFmtId="0" fontId="1" fillId="5" borderId="11" xfId="0" applyFont="1" applyFill="1" applyBorder="1" applyAlignment="1" applyProtection="1">
      <alignment horizontal="center"/>
      <protection locked="0"/>
    </xf>
    <xf numFmtId="0" fontId="1" fillId="2" borderId="7" xfId="0" applyFont="1" applyFill="1" applyBorder="1" applyAlignment="1">
      <alignment horizontal="center"/>
    </xf>
    <xf numFmtId="164" fontId="9" fillId="2" borderId="17" xfId="0" applyNumberFormat="1" applyFont="1" applyFill="1" applyBorder="1" applyAlignment="1">
      <alignment horizontal="center"/>
    </xf>
    <xf numFmtId="164" fontId="9" fillId="2" borderId="7" xfId="0" applyNumberFormat="1" applyFont="1" applyFill="1" applyBorder="1" applyAlignment="1">
      <alignment horizontal="center"/>
    </xf>
    <xf numFmtId="164" fontId="1" fillId="2" borderId="9" xfId="0" applyNumberFormat="1" applyFont="1" applyFill="1" applyBorder="1" applyAlignment="1">
      <alignment horizontal="center"/>
    </xf>
    <xf numFmtId="0" fontId="2" fillId="2" borderId="7" xfId="0" applyFont="1" applyFill="1" applyBorder="1" applyAlignment="1">
      <alignment horizontal="center"/>
    </xf>
    <xf numFmtId="0" fontId="2" fillId="2" borderId="19" xfId="0" applyFont="1" applyFill="1" applyBorder="1" applyAlignment="1">
      <alignment horizontal="center"/>
    </xf>
    <xf numFmtId="164" fontId="1" fillId="2" borderId="17" xfId="0" applyNumberFormat="1" applyFont="1" applyFill="1" applyBorder="1" applyAlignment="1">
      <alignment horizontal="center"/>
    </xf>
    <xf numFmtId="164" fontId="1" fillId="2" borderId="1" xfId="0" applyNumberFormat="1" applyFont="1" applyFill="1" applyBorder="1" applyAlignment="1">
      <alignment horizontal="center"/>
    </xf>
    <xf numFmtId="164" fontId="1" fillId="2" borderId="11" xfId="0" applyNumberFormat="1" applyFont="1" applyFill="1" applyBorder="1" applyAlignment="1">
      <alignment horizontal="center"/>
    </xf>
    <xf numFmtId="164" fontId="1" fillId="2" borderId="4"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6" xfId="0" applyNumberFormat="1" applyFont="1" applyFill="1" applyBorder="1" applyAlignment="1">
      <alignment horizontal="center"/>
    </xf>
    <xf numFmtId="164" fontId="2" fillId="2" borderId="7" xfId="0" applyNumberFormat="1" applyFont="1" applyFill="1" applyBorder="1" applyAlignment="1">
      <alignment horizontal="center" wrapText="1"/>
    </xf>
    <xf numFmtId="164" fontId="5" fillId="2" borderId="0" xfId="0" applyNumberFormat="1" applyFont="1" applyFill="1" applyAlignment="1">
      <alignment horizontal="center" vertical="center"/>
    </xf>
    <xf numFmtId="0" fontId="1" fillId="6" borderId="15" xfId="0" applyFont="1" applyFill="1" applyBorder="1" applyAlignment="1">
      <alignment horizontal="center"/>
    </xf>
    <xf numFmtId="2" fontId="1" fillId="2" borderId="4" xfId="0" applyNumberFormat="1" applyFont="1" applyFill="1" applyBorder="1" applyAlignment="1">
      <alignment horizontal="center"/>
    </xf>
    <xf numFmtId="0" fontId="1" fillId="6" borderId="13" xfId="0" applyFont="1" applyFill="1" applyBorder="1" applyAlignment="1">
      <alignment horizontal="center"/>
    </xf>
    <xf numFmtId="0" fontId="1" fillId="6" borderId="14" xfId="0" applyFont="1" applyFill="1" applyBorder="1" applyAlignment="1">
      <alignment horizontal="center"/>
    </xf>
    <xf numFmtId="2" fontId="1" fillId="2" borderId="14" xfId="0" applyNumberFormat="1" applyFont="1" applyFill="1" applyBorder="1" applyAlignment="1">
      <alignment horizontal="center"/>
    </xf>
    <xf numFmtId="2" fontId="1" fillId="2" borderId="6" xfId="0" applyNumberFormat="1" applyFont="1" applyFill="1" applyBorder="1" applyAlignment="1">
      <alignment horizontal="center"/>
    </xf>
    <xf numFmtId="3" fontId="1" fillId="6" borderId="13" xfId="0" applyNumberFormat="1" applyFont="1" applyFill="1" applyBorder="1" applyAlignment="1">
      <alignment horizontal="center"/>
    </xf>
    <xf numFmtId="2" fontId="1" fillId="2" borderId="13" xfId="0" applyNumberFormat="1" applyFont="1" applyFill="1" applyBorder="1" applyAlignment="1">
      <alignment horizontal="center"/>
    </xf>
    <xf numFmtId="3" fontId="1" fillId="6" borderId="14" xfId="0" applyNumberFormat="1" applyFont="1" applyFill="1" applyBorder="1" applyAlignment="1">
      <alignment horizontal="center"/>
    </xf>
    <xf numFmtId="0" fontId="1" fillId="6" borderId="11" xfId="0" applyFont="1" applyFill="1" applyBorder="1" applyAlignment="1">
      <alignment horizontal="center"/>
    </xf>
    <xf numFmtId="2" fontId="1" fillId="2" borderId="1" xfId="0" applyNumberFormat="1" applyFont="1" applyFill="1" applyBorder="1" applyAlignment="1">
      <alignment horizontal="center"/>
    </xf>
    <xf numFmtId="14" fontId="1" fillId="6" borderId="9" xfId="0" applyNumberFormat="1" applyFont="1" applyFill="1" applyBorder="1" applyAlignment="1">
      <alignment horizontal="center"/>
    </xf>
    <xf numFmtId="0" fontId="1" fillId="6" borderId="9" xfId="0" applyFont="1" applyFill="1" applyBorder="1" applyAlignment="1">
      <alignment horizontal="center"/>
    </xf>
    <xf numFmtId="14" fontId="1" fillId="6" borderId="16" xfId="0" applyNumberFormat="1" applyFont="1" applyFill="1" applyBorder="1" applyAlignment="1">
      <alignment horizontal="center"/>
    </xf>
    <xf numFmtId="0" fontId="1" fillId="2" borderId="17" xfId="0" applyFont="1" applyFill="1" applyBorder="1" applyAlignment="1">
      <alignment horizontal="center"/>
    </xf>
    <xf numFmtId="0" fontId="15" fillId="0" borderId="0" xfId="0" applyFont="1" applyAlignment="1">
      <alignment horizontal="left" wrapText="1" indent="1"/>
    </xf>
    <xf numFmtId="14" fontId="25" fillId="5" borderId="0" xfId="0" applyNumberFormat="1" applyFont="1" applyFill="1" applyAlignment="1" applyProtection="1">
      <alignment horizontal="center"/>
      <protection locked="0"/>
    </xf>
    <xf numFmtId="0" fontId="1" fillId="3" borderId="9" xfId="0" applyFont="1" applyFill="1" applyBorder="1" applyAlignment="1">
      <alignment horizontal="left" vertical="top" wrapText="1"/>
    </xf>
    <xf numFmtId="0" fontId="1" fillId="3" borderId="9" xfId="0" applyFont="1" applyFill="1" applyBorder="1" applyAlignment="1">
      <alignment horizontal="left" vertical="top"/>
    </xf>
    <xf numFmtId="0" fontId="1" fillId="3" borderId="8" xfId="0" applyFont="1" applyFill="1" applyBorder="1" applyAlignment="1">
      <alignment horizontal="left" vertical="top"/>
    </xf>
    <xf numFmtId="0" fontId="15" fillId="0" borderId="0" xfId="0" applyFont="1" applyAlignment="1">
      <alignment horizontal="left" wrapText="1" indent="1"/>
    </xf>
    <xf numFmtId="0" fontId="15" fillId="0" borderId="0" xfId="0" applyFont="1" applyAlignment="1">
      <alignment horizontal="left" wrapText="1"/>
    </xf>
    <xf numFmtId="0" fontId="11" fillId="0" borderId="0" xfId="0" applyFont="1" applyAlignment="1">
      <alignment horizontal="left" wrapText="1"/>
    </xf>
    <xf numFmtId="0" fontId="18" fillId="0" borderId="0" xfId="0" applyFont="1" applyAlignment="1">
      <alignment horizontal="left" vertical="top" wrapText="1"/>
    </xf>
    <xf numFmtId="0" fontId="15" fillId="0" borderId="0" xfId="0" applyFont="1" applyAlignment="1">
      <alignment horizontal="left" wrapText="1" indent="2"/>
    </xf>
    <xf numFmtId="0" fontId="1" fillId="3" borderId="8" xfId="0" applyFont="1" applyFill="1" applyBorder="1" applyAlignment="1">
      <alignment horizontal="left" vertical="top" wrapText="1"/>
    </xf>
    <xf numFmtId="0" fontId="4" fillId="3" borderId="1" xfId="0" applyFont="1" applyFill="1" applyBorder="1" applyAlignment="1">
      <alignment horizontal="left" wrapText="1"/>
    </xf>
    <xf numFmtId="0" fontId="1" fillId="3" borderId="0" xfId="0" applyFont="1" applyFill="1" applyAlignment="1">
      <alignment horizontal="left" vertical="top" wrapText="1"/>
    </xf>
    <xf numFmtId="0" fontId="4" fillId="2" borderId="0" xfId="0" applyFont="1" applyFill="1" applyAlignment="1">
      <alignment horizontal="left" vertical="center" wrapText="1"/>
    </xf>
    <xf numFmtId="0" fontId="1" fillId="2" borderId="0" xfId="0" applyFont="1" applyFill="1" applyAlignment="1">
      <alignment horizontal="left" vertical="center"/>
    </xf>
    <xf numFmtId="0" fontId="2" fillId="3" borderId="1" xfId="0" applyFont="1" applyFill="1" applyBorder="1" applyAlignment="1">
      <alignment horizontal="left" wrapText="1"/>
    </xf>
    <xf numFmtId="0" fontId="2" fillId="2" borderId="7" xfId="0" applyFont="1" applyFill="1" applyBorder="1" applyAlignment="1">
      <alignment horizontal="left" wrapText="1"/>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xf>
    <xf numFmtId="0" fontId="5" fillId="2" borderId="10" xfId="0" applyFont="1" applyFill="1" applyBorder="1" applyAlignment="1">
      <alignment horizontal="center"/>
    </xf>
    <xf numFmtId="0" fontId="5" fillId="2" borderId="12" xfId="0" applyFont="1" applyFill="1" applyBorder="1" applyAlignment="1">
      <alignment horizontal="center"/>
    </xf>
    <xf numFmtId="0" fontId="2" fillId="2" borderId="10" xfId="0" applyFont="1" applyFill="1" applyBorder="1" applyAlignment="1">
      <alignment horizontal="center"/>
    </xf>
    <xf numFmtId="0" fontId="2" fillId="2" borderId="1" xfId="0" applyFont="1" applyFill="1" applyBorder="1" applyAlignment="1">
      <alignment horizontal="center"/>
    </xf>
    <xf numFmtId="0" fontId="2" fillId="2" borderId="12" xfId="0" applyFont="1" applyFill="1" applyBorder="1" applyAlignment="1">
      <alignment horizontal="center"/>
    </xf>
    <xf numFmtId="0" fontId="1" fillId="3" borderId="1" xfId="0" applyFont="1" applyFill="1" applyBorder="1" applyAlignment="1">
      <alignment horizontal="left" vertical="top" wrapText="1"/>
    </xf>
  </cellXfs>
  <cellStyles count="2">
    <cellStyle name="Link" xfId="1" builtinId="8"/>
    <cellStyle name="Normal" xfId="0" builtinId="0"/>
  </cellStyles>
  <dxfs count="18">
    <dxf>
      <fill>
        <patternFill patternType="lightDown"/>
      </fill>
    </dxf>
    <dxf>
      <fill>
        <patternFill patternType="lightDown"/>
      </fill>
    </dxf>
    <dxf>
      <fill>
        <patternFill patternType="lightUp">
          <bgColor theme="0"/>
        </patternFill>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bgColor auto="1"/>
        </patternFill>
      </fill>
    </dxf>
    <dxf>
      <fill>
        <patternFill patternType="lightDown">
          <bgColor auto="1"/>
        </patternFill>
      </fill>
    </dxf>
    <dxf>
      <fill>
        <patternFill patternType="lightDown">
          <bgColor auto="1"/>
        </patternFill>
      </fill>
    </dxf>
    <dxf>
      <fill>
        <patternFill patternType="lightDown">
          <bgColor auto="1"/>
        </patternFill>
      </fill>
    </dxf>
    <dxf>
      <fill>
        <patternFill patternType="lightDown"/>
      </fill>
    </dxf>
    <dxf>
      <fill>
        <patternFill patternType="lightDown"/>
      </fill>
    </dxf>
    <dxf>
      <fill>
        <patternFill patternType="lightDown"/>
      </fill>
    </dxf>
    <dxf>
      <fill>
        <patternFill patternType="lightDown">
          <bgColor auto="1"/>
        </patternFill>
      </fill>
    </dxf>
    <dxf>
      <fill>
        <patternFill patternType="lightDown">
          <bgColor auto="1"/>
        </patternFill>
      </fill>
    </dxf>
  </dxfs>
  <tableStyles count="0" defaultTableStyle="TableStyleMedium2" defaultPivotStyle="PivotStyleLight16"/>
  <colors>
    <mruColors>
      <color rgb="FFFF2F34"/>
      <color rgb="FF37814E"/>
      <color rgb="FF60943C"/>
      <color rgb="FFA20000"/>
      <color rgb="FF75BAFF"/>
      <color rgb="FFAFB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Forside_start"/></Relationships>
</file>

<file path=xl/drawings/_rels/drawing2.xml.rels><?xml version="1.0" encoding="UTF-8" standalone="yes"?>
<Relationships xmlns="http://schemas.openxmlformats.org/package/2006/relationships"><Relationship Id="rId3" Type="http://schemas.openxmlformats.org/officeDocument/2006/relationships/hyperlink" Target="#Res_start"/><Relationship Id="rId7" Type="http://schemas.openxmlformats.org/officeDocument/2006/relationships/hyperlink" Target="#Forside!A1"/><Relationship Id="rId2" Type="http://schemas.openxmlformats.org/officeDocument/2006/relationships/hyperlink" Target="#P_start"/><Relationship Id="rId1" Type="http://schemas.openxmlformats.org/officeDocument/2006/relationships/hyperlink" Target="#B_start"/><Relationship Id="rId6" Type="http://schemas.openxmlformats.org/officeDocument/2006/relationships/hyperlink" Target="#Beregn_p"/><Relationship Id="rId5" Type="http://schemas.openxmlformats.org/officeDocument/2006/relationships/hyperlink" Target="#Beregn_b"/><Relationship Id="rId4" Type="http://schemas.openxmlformats.org/officeDocument/2006/relationships/hyperlink" Target="#Forside_start"/></Relationships>
</file>

<file path=xl/drawings/_rels/drawing3.xml.rels><?xml version="1.0" encoding="UTF-8" standalone="yes"?>
<Relationships xmlns="http://schemas.openxmlformats.org/package/2006/relationships"><Relationship Id="rId3" Type="http://schemas.openxmlformats.org/officeDocument/2006/relationships/hyperlink" Target="#Res_start"/><Relationship Id="rId7" Type="http://schemas.openxmlformats.org/officeDocument/2006/relationships/hyperlink" Target="#Forside!A1"/><Relationship Id="rId2" Type="http://schemas.openxmlformats.org/officeDocument/2006/relationships/hyperlink" Target="#P_start"/><Relationship Id="rId1" Type="http://schemas.openxmlformats.org/officeDocument/2006/relationships/hyperlink" Target="#B_start"/><Relationship Id="rId6" Type="http://schemas.openxmlformats.org/officeDocument/2006/relationships/hyperlink" Target="#Beregn_p"/><Relationship Id="rId5" Type="http://schemas.openxmlformats.org/officeDocument/2006/relationships/hyperlink" Target="#Beregn_b"/><Relationship Id="rId4" Type="http://schemas.openxmlformats.org/officeDocument/2006/relationships/hyperlink" Target="#Forside_start"/></Relationships>
</file>

<file path=xl/drawings/_rels/drawing4.xml.rels><?xml version="1.0" encoding="UTF-8" standalone="yes"?>
<Relationships xmlns="http://schemas.openxmlformats.org/package/2006/relationships"><Relationship Id="rId3" Type="http://schemas.openxmlformats.org/officeDocument/2006/relationships/hyperlink" Target="#Res_start"/><Relationship Id="rId7" Type="http://schemas.openxmlformats.org/officeDocument/2006/relationships/hyperlink" Target="#Forside!A1"/><Relationship Id="rId2" Type="http://schemas.openxmlformats.org/officeDocument/2006/relationships/hyperlink" Target="#P_start"/><Relationship Id="rId1" Type="http://schemas.openxmlformats.org/officeDocument/2006/relationships/hyperlink" Target="#B_start"/><Relationship Id="rId6" Type="http://schemas.openxmlformats.org/officeDocument/2006/relationships/hyperlink" Target="#Beregn_p"/><Relationship Id="rId5" Type="http://schemas.openxmlformats.org/officeDocument/2006/relationships/hyperlink" Target="#Beregn_b"/><Relationship Id="rId4" Type="http://schemas.openxmlformats.org/officeDocument/2006/relationships/hyperlink" Target="#Forside_start"/></Relationships>
</file>

<file path=xl/drawings/_rels/drawing5.xml.rels><?xml version="1.0" encoding="UTF-8" standalone="yes"?>
<Relationships xmlns="http://schemas.openxmlformats.org/package/2006/relationships"><Relationship Id="rId3" Type="http://schemas.openxmlformats.org/officeDocument/2006/relationships/hyperlink" Target="#Res_start"/><Relationship Id="rId7" Type="http://schemas.openxmlformats.org/officeDocument/2006/relationships/hyperlink" Target="#Forside!A1"/><Relationship Id="rId2" Type="http://schemas.openxmlformats.org/officeDocument/2006/relationships/hyperlink" Target="#P_start"/><Relationship Id="rId1" Type="http://schemas.openxmlformats.org/officeDocument/2006/relationships/hyperlink" Target="#B_start"/><Relationship Id="rId6" Type="http://schemas.openxmlformats.org/officeDocument/2006/relationships/hyperlink" Target="#Beregn_p"/><Relationship Id="rId5" Type="http://schemas.openxmlformats.org/officeDocument/2006/relationships/hyperlink" Target="#Beregn_b"/><Relationship Id="rId4" Type="http://schemas.openxmlformats.org/officeDocument/2006/relationships/hyperlink" Target="#Forside_start"/></Relationships>
</file>

<file path=xl/drawings/_rels/drawing6.xml.rels><?xml version="1.0" encoding="UTF-8" standalone="yes"?>
<Relationships xmlns="http://schemas.openxmlformats.org/package/2006/relationships"><Relationship Id="rId3" Type="http://schemas.openxmlformats.org/officeDocument/2006/relationships/hyperlink" Target="#Res_start"/><Relationship Id="rId7" Type="http://schemas.openxmlformats.org/officeDocument/2006/relationships/hyperlink" Target="#Forside!A1"/><Relationship Id="rId2" Type="http://schemas.openxmlformats.org/officeDocument/2006/relationships/hyperlink" Target="#P_start"/><Relationship Id="rId1" Type="http://schemas.openxmlformats.org/officeDocument/2006/relationships/hyperlink" Target="#B_start"/><Relationship Id="rId6" Type="http://schemas.openxmlformats.org/officeDocument/2006/relationships/hyperlink" Target="#Beregn_p"/><Relationship Id="rId5" Type="http://schemas.openxmlformats.org/officeDocument/2006/relationships/hyperlink" Target="#Beregn_b"/><Relationship Id="rId4" Type="http://schemas.openxmlformats.org/officeDocument/2006/relationships/hyperlink" Target="#Forside_start"/></Relationships>
</file>

<file path=xl/drawings/_rels/drawing7.xml.rels><?xml version="1.0" encoding="UTF-8" standalone="yes"?>
<Relationships xmlns="http://schemas.openxmlformats.org/package/2006/relationships"><Relationship Id="rId3" Type="http://schemas.openxmlformats.org/officeDocument/2006/relationships/hyperlink" Target="#Res_start"/><Relationship Id="rId7" Type="http://schemas.openxmlformats.org/officeDocument/2006/relationships/hyperlink" Target="#Forside!A1"/><Relationship Id="rId2" Type="http://schemas.openxmlformats.org/officeDocument/2006/relationships/hyperlink" Target="#P_start"/><Relationship Id="rId1" Type="http://schemas.openxmlformats.org/officeDocument/2006/relationships/hyperlink" Target="#B_start"/><Relationship Id="rId6" Type="http://schemas.openxmlformats.org/officeDocument/2006/relationships/hyperlink" Target="#Beregn_p"/><Relationship Id="rId5" Type="http://schemas.openxmlformats.org/officeDocument/2006/relationships/hyperlink" Target="#Beregn_b"/><Relationship Id="rId4" Type="http://schemas.openxmlformats.org/officeDocument/2006/relationships/hyperlink" Target="#Forside_start"/></Relationships>
</file>

<file path=xl/drawings/drawing1.xml><?xml version="1.0" encoding="utf-8"?>
<xdr:wsDr xmlns:xdr="http://schemas.openxmlformats.org/drawingml/2006/spreadsheetDrawing" xmlns:a="http://schemas.openxmlformats.org/drawingml/2006/main">
  <xdr:twoCellAnchor>
    <xdr:from>
      <xdr:col>3</xdr:col>
      <xdr:colOff>9524</xdr:colOff>
      <xdr:row>28</xdr:row>
      <xdr:rowOff>114299</xdr:rowOff>
    </xdr:from>
    <xdr:to>
      <xdr:col>4</xdr:col>
      <xdr:colOff>3009899</xdr:colOff>
      <xdr:row>31</xdr:row>
      <xdr:rowOff>142874</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685799" y="5943599"/>
          <a:ext cx="3609975" cy="600075"/>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Lav normeringsopgørelse</a:t>
          </a:r>
          <a:endParaRPr lang="da-DK" sz="1400" b="1" baseline="0">
            <a:effectLst/>
            <a:latin typeface="Garamond" panose="02020404030301010803" pitchFamily="18"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xdr:colOff>
      <xdr:row>2</xdr:row>
      <xdr:rowOff>19050</xdr:rowOff>
    </xdr:from>
    <xdr:to>
      <xdr:col>3</xdr:col>
      <xdr:colOff>2160001</xdr:colOff>
      <xdr:row>4</xdr:row>
      <xdr:rowOff>11850</xdr:rowOff>
    </xdr:to>
    <xdr:sp macro="" textlink="">
      <xdr:nvSpPr>
        <xdr:cNvPr id="10" name="Rounded Rectangle 9">
          <a:hlinkClick xmlns:r="http://schemas.openxmlformats.org/officeDocument/2006/relationships" r:id="rId1" tooltip="Trin 2: Børn"/>
          <a:extLst>
            <a:ext uri="{FF2B5EF4-FFF2-40B4-BE49-F238E27FC236}">
              <a16:creationId xmlns:a16="http://schemas.microsoft.com/office/drawing/2014/main" id="{00000000-0008-0000-0100-00000A000000}"/>
            </a:ext>
          </a:extLst>
        </xdr:cNvPr>
        <xdr:cNvSpPr/>
      </xdr:nvSpPr>
      <xdr:spPr>
        <a:xfrm>
          <a:off x="5124451" y="762000"/>
          <a:ext cx="2160000" cy="450000"/>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Trin 2: B</a:t>
          </a:r>
          <a:r>
            <a:rPr lang="da-DK" sz="1400" b="1" baseline="0">
              <a:effectLst/>
              <a:latin typeface="Garamond" panose="02020404030301010803" pitchFamily="18" charset="0"/>
              <a:cs typeface="Arial" panose="020B0604020202020204" pitchFamily="34" charset="0"/>
            </a:rPr>
            <a:t>ørn</a:t>
          </a:r>
        </a:p>
      </xdr:txBody>
    </xdr:sp>
    <xdr:clientData/>
  </xdr:twoCellAnchor>
  <xdr:twoCellAnchor>
    <xdr:from>
      <xdr:col>3</xdr:col>
      <xdr:colOff>2247901</xdr:colOff>
      <xdr:row>2</xdr:row>
      <xdr:rowOff>19050</xdr:rowOff>
    </xdr:from>
    <xdr:to>
      <xdr:col>4</xdr:col>
      <xdr:colOff>855076</xdr:colOff>
      <xdr:row>4</xdr:row>
      <xdr:rowOff>11850</xdr:rowOff>
    </xdr:to>
    <xdr:sp macro="" textlink="">
      <xdr:nvSpPr>
        <xdr:cNvPr id="11" name="Rounded Rectangle 10">
          <a:hlinkClick xmlns:r="http://schemas.openxmlformats.org/officeDocument/2006/relationships" r:id="rId2" tooltip="Trin 3: Personale"/>
          <a:extLst>
            <a:ext uri="{FF2B5EF4-FFF2-40B4-BE49-F238E27FC236}">
              <a16:creationId xmlns:a16="http://schemas.microsoft.com/office/drawing/2014/main" id="{00000000-0008-0000-0100-00000B000000}"/>
            </a:ext>
          </a:extLst>
        </xdr:cNvPr>
        <xdr:cNvSpPr/>
      </xdr:nvSpPr>
      <xdr:spPr>
        <a:xfrm>
          <a:off x="7372351" y="762000"/>
          <a:ext cx="2160000" cy="450000"/>
        </a:xfrm>
        <a:prstGeom prst="roundRect">
          <a:avLst/>
        </a:prstGeom>
        <a:solidFill>
          <a:schemeClr val="accent5">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Trin 3: P</a:t>
          </a:r>
          <a:r>
            <a:rPr lang="da-DK" sz="1400" b="1" baseline="0">
              <a:latin typeface="Garamond" panose="02020404030301010803" pitchFamily="18" charset="0"/>
              <a:cs typeface="Arial" panose="020B0604020202020204" pitchFamily="34" charset="0"/>
            </a:rPr>
            <a:t>ersonale</a:t>
          </a:r>
        </a:p>
      </xdr:txBody>
    </xdr:sp>
    <xdr:clientData/>
  </xdr:twoCellAnchor>
  <xdr:twoCellAnchor>
    <xdr:from>
      <xdr:col>4</xdr:col>
      <xdr:colOff>942975</xdr:colOff>
      <xdr:row>2</xdr:row>
      <xdr:rowOff>19050</xdr:rowOff>
    </xdr:from>
    <xdr:to>
      <xdr:col>5</xdr:col>
      <xdr:colOff>626475</xdr:colOff>
      <xdr:row>4</xdr:row>
      <xdr:rowOff>11850</xdr:rowOff>
    </xdr:to>
    <xdr:sp macro="" textlink="">
      <xdr:nvSpPr>
        <xdr:cNvPr id="12" name="Rounded Rectangle 11">
          <a:hlinkClick xmlns:r="http://schemas.openxmlformats.org/officeDocument/2006/relationships" r:id="rId3" tooltip="Trin 4: Resultater"/>
          <a:extLst>
            <a:ext uri="{FF2B5EF4-FFF2-40B4-BE49-F238E27FC236}">
              <a16:creationId xmlns:a16="http://schemas.microsoft.com/office/drawing/2014/main" id="{00000000-0008-0000-0100-00000C000000}"/>
            </a:ext>
          </a:extLst>
        </xdr:cNvPr>
        <xdr:cNvSpPr/>
      </xdr:nvSpPr>
      <xdr:spPr>
        <a:xfrm>
          <a:off x="9620250" y="762000"/>
          <a:ext cx="2160000" cy="450000"/>
        </a:xfrm>
        <a:prstGeom prst="roundRect">
          <a:avLst/>
        </a:prstGeom>
        <a:solidFill>
          <a:schemeClr val="accent5">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Trin 4:</a:t>
          </a:r>
          <a:r>
            <a:rPr lang="da-DK" sz="1400" b="1" baseline="0">
              <a:latin typeface="Garamond" panose="02020404030301010803" pitchFamily="18" charset="0"/>
              <a:cs typeface="Arial" panose="020B0604020202020204" pitchFamily="34" charset="0"/>
            </a:rPr>
            <a:t> R</a:t>
          </a:r>
          <a:r>
            <a:rPr lang="da-DK" sz="1400" b="1">
              <a:latin typeface="Garamond" panose="02020404030301010803" pitchFamily="18" charset="0"/>
              <a:cs typeface="Arial" panose="020B0604020202020204" pitchFamily="34" charset="0"/>
            </a:rPr>
            <a:t>esultater</a:t>
          </a:r>
          <a:endParaRPr lang="da-DK" sz="1400" b="1" baseline="0">
            <a:latin typeface="Garamond" panose="02020404030301010803" pitchFamily="18" charset="0"/>
            <a:cs typeface="Arial" panose="020B0604020202020204" pitchFamily="34" charset="0"/>
          </a:endParaRPr>
        </a:p>
      </xdr:txBody>
    </xdr:sp>
    <xdr:clientData/>
  </xdr:twoCellAnchor>
  <xdr:twoCellAnchor>
    <xdr:from>
      <xdr:col>2</xdr:col>
      <xdr:colOff>2247900</xdr:colOff>
      <xdr:row>2</xdr:row>
      <xdr:rowOff>19050</xdr:rowOff>
    </xdr:from>
    <xdr:to>
      <xdr:col>2</xdr:col>
      <xdr:colOff>4407900</xdr:colOff>
      <xdr:row>4</xdr:row>
      <xdr:rowOff>11850</xdr:rowOff>
    </xdr:to>
    <xdr:sp macro="" textlink="">
      <xdr:nvSpPr>
        <xdr:cNvPr id="13" name="Rounded Rectangle 12">
          <a:hlinkClick xmlns:r="http://schemas.openxmlformats.org/officeDocument/2006/relationships" r:id="rId4" tooltip="Trin 1: Forudsætninger"/>
          <a:extLst>
            <a:ext uri="{FF2B5EF4-FFF2-40B4-BE49-F238E27FC236}">
              <a16:creationId xmlns:a16="http://schemas.microsoft.com/office/drawing/2014/main" id="{00000000-0008-0000-0100-00000D000000}"/>
            </a:ext>
          </a:extLst>
        </xdr:cNvPr>
        <xdr:cNvSpPr/>
      </xdr:nvSpPr>
      <xdr:spPr>
        <a:xfrm>
          <a:off x="2876550" y="762000"/>
          <a:ext cx="2160000" cy="450000"/>
        </a:xfrm>
        <a:prstGeom prst="roundRect">
          <a:avLst/>
        </a:prstGeom>
        <a:solidFill>
          <a:schemeClr val="accent5">
            <a:lumMod val="75000"/>
          </a:schemeClr>
        </a:solidFill>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Trin 1: Forudsætninger</a:t>
          </a:r>
          <a:endParaRPr lang="da-DK" sz="1400" b="1" baseline="0">
            <a:effectLst/>
            <a:latin typeface="Garamond" panose="02020404030301010803" pitchFamily="18" charset="0"/>
            <a:cs typeface="Arial" panose="020B0604020202020204" pitchFamily="34" charset="0"/>
          </a:endParaRPr>
        </a:p>
      </xdr:txBody>
    </xdr:sp>
    <xdr:clientData/>
  </xdr:twoCellAnchor>
  <xdr:twoCellAnchor>
    <xdr:from>
      <xdr:col>5</xdr:col>
      <xdr:colOff>714375</xdr:colOff>
      <xdr:row>2</xdr:row>
      <xdr:rowOff>19050</xdr:rowOff>
    </xdr:from>
    <xdr:to>
      <xdr:col>7</xdr:col>
      <xdr:colOff>235950</xdr:colOff>
      <xdr:row>4</xdr:row>
      <xdr:rowOff>11850</xdr:rowOff>
    </xdr:to>
    <xdr:sp macro="" textlink="">
      <xdr:nvSpPr>
        <xdr:cNvPr id="14" name="Rounded Rectangle 13">
          <a:hlinkClick xmlns:r="http://schemas.openxmlformats.org/officeDocument/2006/relationships" r:id="rId5" tooltip="Beregninger - Børn"/>
          <a:extLst>
            <a:ext uri="{FF2B5EF4-FFF2-40B4-BE49-F238E27FC236}">
              <a16:creationId xmlns:a16="http://schemas.microsoft.com/office/drawing/2014/main" id="{00000000-0008-0000-0100-00000E000000}"/>
            </a:ext>
          </a:extLst>
        </xdr:cNvPr>
        <xdr:cNvSpPr/>
      </xdr:nvSpPr>
      <xdr:spPr>
        <a:xfrm>
          <a:off x="11868150" y="762000"/>
          <a:ext cx="2160000" cy="450000"/>
        </a:xfrm>
        <a:prstGeom prst="roundRect">
          <a:avLst/>
        </a:prstGeom>
        <a:solidFill>
          <a:schemeClr val="bg1">
            <a:lumMod val="50000"/>
          </a:schemeClr>
        </a:solidFill>
        <a:ln>
          <a:solidFill>
            <a:schemeClr val="bg1">
              <a:lumMod val="5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Beregninger</a:t>
          </a:r>
          <a:r>
            <a:rPr lang="da-DK" sz="1400" b="1" baseline="0">
              <a:latin typeface="Garamond" panose="02020404030301010803" pitchFamily="18" charset="0"/>
              <a:cs typeface="Arial" panose="020B0604020202020204" pitchFamily="34" charset="0"/>
            </a:rPr>
            <a:t> - Børn</a:t>
          </a:r>
        </a:p>
      </xdr:txBody>
    </xdr:sp>
    <xdr:clientData/>
  </xdr:twoCellAnchor>
  <xdr:twoCellAnchor>
    <xdr:from>
      <xdr:col>7</xdr:col>
      <xdr:colOff>323850</xdr:colOff>
      <xdr:row>2</xdr:row>
      <xdr:rowOff>19050</xdr:rowOff>
    </xdr:from>
    <xdr:to>
      <xdr:col>8</xdr:col>
      <xdr:colOff>1236075</xdr:colOff>
      <xdr:row>4</xdr:row>
      <xdr:rowOff>11850</xdr:rowOff>
    </xdr:to>
    <xdr:sp macro="" textlink="">
      <xdr:nvSpPr>
        <xdr:cNvPr id="15" name="Rounded Rectangle 14">
          <a:hlinkClick xmlns:r="http://schemas.openxmlformats.org/officeDocument/2006/relationships" r:id="rId6" tooltip="Beregninger - Personale"/>
          <a:extLst>
            <a:ext uri="{FF2B5EF4-FFF2-40B4-BE49-F238E27FC236}">
              <a16:creationId xmlns:a16="http://schemas.microsoft.com/office/drawing/2014/main" id="{00000000-0008-0000-0100-00000F000000}"/>
            </a:ext>
          </a:extLst>
        </xdr:cNvPr>
        <xdr:cNvSpPr/>
      </xdr:nvSpPr>
      <xdr:spPr>
        <a:xfrm>
          <a:off x="14116050" y="762000"/>
          <a:ext cx="2160000" cy="450000"/>
        </a:xfrm>
        <a:prstGeom prst="roundRect">
          <a:avLst/>
        </a:prstGeom>
        <a:solidFill>
          <a:schemeClr val="bg1">
            <a:lumMod val="50000"/>
          </a:schemeClr>
        </a:solidFill>
        <a:ln>
          <a:solidFill>
            <a:schemeClr val="bg1">
              <a:lumMod val="5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Beregninger</a:t>
          </a:r>
          <a:r>
            <a:rPr lang="da-DK" sz="1400" b="1" baseline="0">
              <a:latin typeface="Garamond" panose="02020404030301010803" pitchFamily="18" charset="0"/>
              <a:cs typeface="Arial" panose="020B0604020202020204" pitchFamily="34" charset="0"/>
            </a:rPr>
            <a:t> - Personale</a:t>
          </a:r>
        </a:p>
      </xdr:txBody>
    </xdr:sp>
    <xdr:clientData/>
  </xdr:twoCellAnchor>
  <xdr:twoCellAnchor>
    <xdr:from>
      <xdr:col>2</xdr:col>
      <xdr:colOff>0</xdr:colOff>
      <xdr:row>2</xdr:row>
      <xdr:rowOff>19050</xdr:rowOff>
    </xdr:from>
    <xdr:to>
      <xdr:col>2</xdr:col>
      <xdr:colOff>2160000</xdr:colOff>
      <xdr:row>4</xdr:row>
      <xdr:rowOff>11850</xdr:rowOff>
    </xdr:to>
    <xdr:sp macro="" textlink="">
      <xdr:nvSpPr>
        <xdr:cNvPr id="16" name="Rounded Rectangle 15">
          <a:hlinkClick xmlns:r="http://schemas.openxmlformats.org/officeDocument/2006/relationships" r:id="rId7" tooltip="Forside"/>
          <a:extLst>
            <a:ext uri="{FF2B5EF4-FFF2-40B4-BE49-F238E27FC236}">
              <a16:creationId xmlns:a16="http://schemas.microsoft.com/office/drawing/2014/main" id="{00000000-0008-0000-0100-000010000000}"/>
            </a:ext>
          </a:extLst>
        </xdr:cNvPr>
        <xdr:cNvSpPr/>
      </xdr:nvSpPr>
      <xdr:spPr>
        <a:xfrm>
          <a:off x="628650" y="762000"/>
          <a:ext cx="2160000" cy="450000"/>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Forside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895351</xdr:colOff>
      <xdr:row>2</xdr:row>
      <xdr:rowOff>0</xdr:rowOff>
    </xdr:from>
    <xdr:to>
      <xdr:col>6</xdr:col>
      <xdr:colOff>159751</xdr:colOff>
      <xdr:row>3</xdr:row>
      <xdr:rowOff>221400</xdr:rowOff>
    </xdr:to>
    <xdr:sp macro="" textlink="">
      <xdr:nvSpPr>
        <xdr:cNvPr id="9" name="Rounded Rectangle 8">
          <a:hlinkClick xmlns:r="http://schemas.openxmlformats.org/officeDocument/2006/relationships" r:id="rId1" tooltip="Trin 2: Børn"/>
          <a:extLst>
            <a:ext uri="{FF2B5EF4-FFF2-40B4-BE49-F238E27FC236}">
              <a16:creationId xmlns:a16="http://schemas.microsoft.com/office/drawing/2014/main" id="{00000000-0008-0000-0200-000009000000}"/>
            </a:ext>
          </a:extLst>
        </xdr:cNvPr>
        <xdr:cNvSpPr/>
      </xdr:nvSpPr>
      <xdr:spPr>
        <a:xfrm>
          <a:off x="5124451" y="742950"/>
          <a:ext cx="2160000" cy="450000"/>
        </a:xfrm>
        <a:prstGeom prst="roundRect">
          <a:avLst/>
        </a:prstGeom>
        <a:solidFill>
          <a:schemeClr val="accent5">
            <a:lumMod val="75000"/>
          </a:schemeClr>
        </a:solidFill>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Trin 2: B</a:t>
          </a:r>
          <a:r>
            <a:rPr lang="da-DK" sz="1400" b="1" baseline="0">
              <a:effectLst/>
              <a:latin typeface="Garamond" panose="02020404030301010803" pitchFamily="18" charset="0"/>
              <a:cs typeface="Arial" panose="020B0604020202020204" pitchFamily="34" charset="0"/>
            </a:rPr>
            <a:t>ørn</a:t>
          </a:r>
        </a:p>
      </xdr:txBody>
    </xdr:sp>
    <xdr:clientData/>
  </xdr:twoCellAnchor>
  <xdr:twoCellAnchor>
    <xdr:from>
      <xdr:col>6</xdr:col>
      <xdr:colOff>247651</xdr:colOff>
      <xdr:row>2</xdr:row>
      <xdr:rowOff>0</xdr:rowOff>
    </xdr:from>
    <xdr:to>
      <xdr:col>7</xdr:col>
      <xdr:colOff>959851</xdr:colOff>
      <xdr:row>3</xdr:row>
      <xdr:rowOff>221400</xdr:rowOff>
    </xdr:to>
    <xdr:sp macro="" textlink="">
      <xdr:nvSpPr>
        <xdr:cNvPr id="12" name="Rounded Rectangle 11">
          <a:hlinkClick xmlns:r="http://schemas.openxmlformats.org/officeDocument/2006/relationships" r:id="rId2" tooltip="Trin 3: Personale"/>
          <a:extLst>
            <a:ext uri="{FF2B5EF4-FFF2-40B4-BE49-F238E27FC236}">
              <a16:creationId xmlns:a16="http://schemas.microsoft.com/office/drawing/2014/main" id="{00000000-0008-0000-0200-00000C000000}"/>
            </a:ext>
          </a:extLst>
        </xdr:cNvPr>
        <xdr:cNvSpPr/>
      </xdr:nvSpPr>
      <xdr:spPr>
        <a:xfrm>
          <a:off x="7372351" y="742950"/>
          <a:ext cx="2160000" cy="450000"/>
        </a:xfrm>
        <a:prstGeom prst="roundRect">
          <a:avLst/>
        </a:prstGeom>
        <a:solidFill>
          <a:schemeClr val="accent5">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Trin 3: P</a:t>
          </a:r>
          <a:r>
            <a:rPr lang="da-DK" sz="1400" b="1" baseline="0">
              <a:latin typeface="Garamond" panose="02020404030301010803" pitchFamily="18" charset="0"/>
              <a:cs typeface="Arial" panose="020B0604020202020204" pitchFamily="34" charset="0"/>
            </a:rPr>
            <a:t>ersonale</a:t>
          </a:r>
        </a:p>
      </xdr:txBody>
    </xdr:sp>
    <xdr:clientData/>
  </xdr:twoCellAnchor>
  <xdr:twoCellAnchor>
    <xdr:from>
      <xdr:col>7</xdr:col>
      <xdr:colOff>1047750</xdr:colOff>
      <xdr:row>2</xdr:row>
      <xdr:rowOff>0</xdr:rowOff>
    </xdr:from>
    <xdr:to>
      <xdr:col>8</xdr:col>
      <xdr:colOff>1588500</xdr:colOff>
      <xdr:row>3</xdr:row>
      <xdr:rowOff>221400</xdr:rowOff>
    </xdr:to>
    <xdr:sp macro="" textlink="">
      <xdr:nvSpPr>
        <xdr:cNvPr id="13" name="Rounded Rectangle 12">
          <a:hlinkClick xmlns:r="http://schemas.openxmlformats.org/officeDocument/2006/relationships" r:id="rId3" tooltip="Trin 4: Resultater"/>
          <a:extLst>
            <a:ext uri="{FF2B5EF4-FFF2-40B4-BE49-F238E27FC236}">
              <a16:creationId xmlns:a16="http://schemas.microsoft.com/office/drawing/2014/main" id="{00000000-0008-0000-0200-00000D000000}"/>
            </a:ext>
          </a:extLst>
        </xdr:cNvPr>
        <xdr:cNvSpPr/>
      </xdr:nvSpPr>
      <xdr:spPr>
        <a:xfrm>
          <a:off x="9620250" y="742950"/>
          <a:ext cx="2160000" cy="450000"/>
        </a:xfrm>
        <a:prstGeom prst="roundRect">
          <a:avLst/>
        </a:prstGeom>
        <a:solidFill>
          <a:schemeClr val="accent5">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Trin 4:</a:t>
          </a:r>
          <a:r>
            <a:rPr lang="da-DK" sz="1400" b="1" baseline="0">
              <a:latin typeface="Garamond" panose="02020404030301010803" pitchFamily="18" charset="0"/>
              <a:cs typeface="Arial" panose="020B0604020202020204" pitchFamily="34" charset="0"/>
            </a:rPr>
            <a:t> R</a:t>
          </a:r>
          <a:r>
            <a:rPr lang="da-DK" sz="1400" b="1">
              <a:latin typeface="Garamond" panose="02020404030301010803" pitchFamily="18" charset="0"/>
              <a:cs typeface="Arial" panose="020B0604020202020204" pitchFamily="34" charset="0"/>
            </a:rPr>
            <a:t>esultater</a:t>
          </a:r>
          <a:endParaRPr lang="da-DK" sz="1400" b="1" baseline="0">
            <a:latin typeface="Garamond" panose="02020404030301010803" pitchFamily="18" charset="0"/>
            <a:cs typeface="Arial" panose="020B0604020202020204" pitchFamily="34" charset="0"/>
          </a:endParaRPr>
        </a:p>
      </xdr:txBody>
    </xdr:sp>
    <xdr:clientData/>
  </xdr:twoCellAnchor>
  <xdr:twoCellAnchor>
    <xdr:from>
      <xdr:col>3</xdr:col>
      <xdr:colOff>304800</xdr:colOff>
      <xdr:row>2</xdr:row>
      <xdr:rowOff>0</xdr:rowOff>
    </xdr:from>
    <xdr:to>
      <xdr:col>4</xdr:col>
      <xdr:colOff>807450</xdr:colOff>
      <xdr:row>3</xdr:row>
      <xdr:rowOff>221400</xdr:rowOff>
    </xdr:to>
    <xdr:sp macro="" textlink="">
      <xdr:nvSpPr>
        <xdr:cNvPr id="14" name="Rounded Rectangle 13">
          <a:hlinkClick xmlns:r="http://schemas.openxmlformats.org/officeDocument/2006/relationships" r:id="rId4" tooltip="Trin 1: Forudsætninger"/>
          <a:extLst>
            <a:ext uri="{FF2B5EF4-FFF2-40B4-BE49-F238E27FC236}">
              <a16:creationId xmlns:a16="http://schemas.microsoft.com/office/drawing/2014/main" id="{00000000-0008-0000-0200-00000E000000}"/>
            </a:ext>
          </a:extLst>
        </xdr:cNvPr>
        <xdr:cNvSpPr/>
      </xdr:nvSpPr>
      <xdr:spPr>
        <a:xfrm>
          <a:off x="2876550" y="742950"/>
          <a:ext cx="2160000" cy="450000"/>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Trin 1: Forudsætninger</a:t>
          </a:r>
          <a:endParaRPr lang="da-DK" sz="1400" b="1" baseline="0">
            <a:effectLst/>
            <a:latin typeface="Garamond" panose="02020404030301010803" pitchFamily="18" charset="0"/>
            <a:cs typeface="Arial" panose="020B0604020202020204" pitchFamily="34" charset="0"/>
          </a:endParaRPr>
        </a:p>
      </xdr:txBody>
    </xdr:sp>
    <xdr:clientData/>
  </xdr:twoCellAnchor>
  <xdr:twoCellAnchor>
    <xdr:from>
      <xdr:col>8</xdr:col>
      <xdr:colOff>1676400</xdr:colOff>
      <xdr:row>2</xdr:row>
      <xdr:rowOff>0</xdr:rowOff>
    </xdr:from>
    <xdr:to>
      <xdr:col>10</xdr:col>
      <xdr:colOff>435975</xdr:colOff>
      <xdr:row>3</xdr:row>
      <xdr:rowOff>221400</xdr:rowOff>
    </xdr:to>
    <xdr:sp macro="" textlink="">
      <xdr:nvSpPr>
        <xdr:cNvPr id="15" name="Rounded Rectangle 14">
          <a:hlinkClick xmlns:r="http://schemas.openxmlformats.org/officeDocument/2006/relationships" r:id="rId5" tooltip="Beregninger - Børn"/>
          <a:extLst>
            <a:ext uri="{FF2B5EF4-FFF2-40B4-BE49-F238E27FC236}">
              <a16:creationId xmlns:a16="http://schemas.microsoft.com/office/drawing/2014/main" id="{00000000-0008-0000-0200-00000F000000}"/>
            </a:ext>
          </a:extLst>
        </xdr:cNvPr>
        <xdr:cNvSpPr/>
      </xdr:nvSpPr>
      <xdr:spPr>
        <a:xfrm>
          <a:off x="11868150" y="742950"/>
          <a:ext cx="2160000" cy="450000"/>
        </a:xfrm>
        <a:prstGeom prst="roundRect">
          <a:avLst/>
        </a:prstGeom>
        <a:solidFill>
          <a:schemeClr val="bg1">
            <a:lumMod val="50000"/>
          </a:schemeClr>
        </a:solidFill>
        <a:ln>
          <a:solidFill>
            <a:schemeClr val="bg1">
              <a:lumMod val="5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Beregninger</a:t>
          </a:r>
          <a:r>
            <a:rPr lang="da-DK" sz="1400" b="1" baseline="0">
              <a:latin typeface="Garamond" panose="02020404030301010803" pitchFamily="18" charset="0"/>
              <a:cs typeface="Arial" panose="020B0604020202020204" pitchFamily="34" charset="0"/>
            </a:rPr>
            <a:t> - Børn</a:t>
          </a:r>
        </a:p>
      </xdr:txBody>
    </xdr:sp>
    <xdr:clientData/>
  </xdr:twoCellAnchor>
  <xdr:twoCellAnchor>
    <xdr:from>
      <xdr:col>10</xdr:col>
      <xdr:colOff>523875</xdr:colOff>
      <xdr:row>2</xdr:row>
      <xdr:rowOff>0</xdr:rowOff>
    </xdr:from>
    <xdr:to>
      <xdr:col>12</xdr:col>
      <xdr:colOff>416925</xdr:colOff>
      <xdr:row>3</xdr:row>
      <xdr:rowOff>221400</xdr:rowOff>
    </xdr:to>
    <xdr:sp macro="" textlink="">
      <xdr:nvSpPr>
        <xdr:cNvPr id="16" name="Rounded Rectangle 15">
          <a:hlinkClick xmlns:r="http://schemas.openxmlformats.org/officeDocument/2006/relationships" r:id="rId6" tooltip="Beregninger - Personale"/>
          <a:extLst>
            <a:ext uri="{FF2B5EF4-FFF2-40B4-BE49-F238E27FC236}">
              <a16:creationId xmlns:a16="http://schemas.microsoft.com/office/drawing/2014/main" id="{00000000-0008-0000-0200-000010000000}"/>
            </a:ext>
          </a:extLst>
        </xdr:cNvPr>
        <xdr:cNvSpPr/>
      </xdr:nvSpPr>
      <xdr:spPr>
        <a:xfrm>
          <a:off x="14116050" y="742950"/>
          <a:ext cx="2160000" cy="450000"/>
        </a:xfrm>
        <a:prstGeom prst="roundRect">
          <a:avLst/>
        </a:prstGeom>
        <a:solidFill>
          <a:schemeClr val="bg1">
            <a:lumMod val="50000"/>
          </a:schemeClr>
        </a:solidFill>
        <a:ln>
          <a:solidFill>
            <a:schemeClr val="bg1">
              <a:lumMod val="5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Beregninger</a:t>
          </a:r>
          <a:r>
            <a:rPr lang="da-DK" sz="1400" b="1" baseline="0">
              <a:latin typeface="Garamond" panose="02020404030301010803" pitchFamily="18" charset="0"/>
              <a:cs typeface="Arial" panose="020B0604020202020204" pitchFamily="34" charset="0"/>
            </a:rPr>
            <a:t> - Personale</a:t>
          </a:r>
        </a:p>
      </xdr:txBody>
    </xdr:sp>
    <xdr:clientData/>
  </xdr:twoCellAnchor>
  <xdr:twoCellAnchor>
    <xdr:from>
      <xdr:col>2</xdr:col>
      <xdr:colOff>0</xdr:colOff>
      <xdr:row>2</xdr:row>
      <xdr:rowOff>0</xdr:rowOff>
    </xdr:from>
    <xdr:to>
      <xdr:col>3</xdr:col>
      <xdr:colOff>216900</xdr:colOff>
      <xdr:row>3</xdr:row>
      <xdr:rowOff>221400</xdr:rowOff>
    </xdr:to>
    <xdr:sp macro="" textlink="">
      <xdr:nvSpPr>
        <xdr:cNvPr id="17" name="Rounded Rectangle 16">
          <a:hlinkClick xmlns:r="http://schemas.openxmlformats.org/officeDocument/2006/relationships" r:id="rId7" tooltip="Forside"/>
          <a:extLst>
            <a:ext uri="{FF2B5EF4-FFF2-40B4-BE49-F238E27FC236}">
              <a16:creationId xmlns:a16="http://schemas.microsoft.com/office/drawing/2014/main" id="{00000000-0008-0000-0200-000011000000}"/>
            </a:ext>
          </a:extLst>
        </xdr:cNvPr>
        <xdr:cNvSpPr/>
      </xdr:nvSpPr>
      <xdr:spPr>
        <a:xfrm>
          <a:off x="628650" y="742950"/>
          <a:ext cx="2160000" cy="450000"/>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Forside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1628776</xdr:colOff>
      <xdr:row>2</xdr:row>
      <xdr:rowOff>19050</xdr:rowOff>
    </xdr:from>
    <xdr:to>
      <xdr:col>4</xdr:col>
      <xdr:colOff>1388476</xdr:colOff>
      <xdr:row>4</xdr:row>
      <xdr:rowOff>11850</xdr:rowOff>
    </xdr:to>
    <xdr:sp macro="" textlink="">
      <xdr:nvSpPr>
        <xdr:cNvPr id="18" name="Rounded Rectangle 17">
          <a:hlinkClick xmlns:r="http://schemas.openxmlformats.org/officeDocument/2006/relationships" r:id="rId1" tooltip="Trin 2: Børn"/>
          <a:extLst>
            <a:ext uri="{FF2B5EF4-FFF2-40B4-BE49-F238E27FC236}">
              <a16:creationId xmlns:a16="http://schemas.microsoft.com/office/drawing/2014/main" id="{00000000-0008-0000-0300-000012000000}"/>
            </a:ext>
          </a:extLst>
        </xdr:cNvPr>
        <xdr:cNvSpPr/>
      </xdr:nvSpPr>
      <xdr:spPr>
        <a:xfrm>
          <a:off x="5143501" y="762000"/>
          <a:ext cx="2160000" cy="450000"/>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Trin 2: B</a:t>
          </a:r>
          <a:r>
            <a:rPr lang="da-DK" sz="1400" b="1" baseline="0">
              <a:effectLst/>
              <a:latin typeface="Garamond" panose="02020404030301010803" pitchFamily="18" charset="0"/>
              <a:cs typeface="Arial" panose="020B0604020202020204" pitchFamily="34" charset="0"/>
            </a:rPr>
            <a:t>ørn</a:t>
          </a:r>
        </a:p>
      </xdr:txBody>
    </xdr:sp>
    <xdr:clientData/>
  </xdr:twoCellAnchor>
  <xdr:twoCellAnchor>
    <xdr:from>
      <xdr:col>4</xdr:col>
      <xdr:colOff>1476376</xdr:colOff>
      <xdr:row>2</xdr:row>
      <xdr:rowOff>19050</xdr:rowOff>
    </xdr:from>
    <xdr:to>
      <xdr:col>5</xdr:col>
      <xdr:colOff>1455151</xdr:colOff>
      <xdr:row>4</xdr:row>
      <xdr:rowOff>11850</xdr:rowOff>
    </xdr:to>
    <xdr:sp macro="" textlink="">
      <xdr:nvSpPr>
        <xdr:cNvPr id="19" name="Rounded Rectangle 18">
          <a:hlinkClick xmlns:r="http://schemas.openxmlformats.org/officeDocument/2006/relationships" r:id="rId2" tooltip="Trin 3: Personale"/>
          <a:extLst>
            <a:ext uri="{FF2B5EF4-FFF2-40B4-BE49-F238E27FC236}">
              <a16:creationId xmlns:a16="http://schemas.microsoft.com/office/drawing/2014/main" id="{00000000-0008-0000-0300-000013000000}"/>
            </a:ext>
          </a:extLst>
        </xdr:cNvPr>
        <xdr:cNvSpPr/>
      </xdr:nvSpPr>
      <xdr:spPr>
        <a:xfrm>
          <a:off x="7391401" y="762000"/>
          <a:ext cx="2160000" cy="450000"/>
        </a:xfrm>
        <a:prstGeom prst="roundRect">
          <a:avLst/>
        </a:prstGeom>
        <a:solidFill>
          <a:schemeClr val="accent5">
            <a:lumMod val="75000"/>
          </a:schemeClr>
        </a:solidFill>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Trin 3: P</a:t>
          </a:r>
          <a:r>
            <a:rPr lang="da-DK" sz="1400" b="1" baseline="0">
              <a:latin typeface="Garamond" panose="02020404030301010803" pitchFamily="18" charset="0"/>
              <a:cs typeface="Arial" panose="020B0604020202020204" pitchFamily="34" charset="0"/>
            </a:rPr>
            <a:t>ersonale</a:t>
          </a:r>
        </a:p>
      </xdr:txBody>
    </xdr:sp>
    <xdr:clientData/>
  </xdr:twoCellAnchor>
  <xdr:twoCellAnchor>
    <xdr:from>
      <xdr:col>5</xdr:col>
      <xdr:colOff>1543050</xdr:colOff>
      <xdr:row>2</xdr:row>
      <xdr:rowOff>19050</xdr:rowOff>
    </xdr:from>
    <xdr:to>
      <xdr:col>6</xdr:col>
      <xdr:colOff>1521825</xdr:colOff>
      <xdr:row>4</xdr:row>
      <xdr:rowOff>11850</xdr:rowOff>
    </xdr:to>
    <xdr:sp macro="" textlink="">
      <xdr:nvSpPr>
        <xdr:cNvPr id="20" name="Rounded Rectangle 19">
          <a:hlinkClick xmlns:r="http://schemas.openxmlformats.org/officeDocument/2006/relationships" r:id="rId3" tooltip="Trin 4: Resultater"/>
          <a:extLst>
            <a:ext uri="{FF2B5EF4-FFF2-40B4-BE49-F238E27FC236}">
              <a16:creationId xmlns:a16="http://schemas.microsoft.com/office/drawing/2014/main" id="{00000000-0008-0000-0300-000014000000}"/>
            </a:ext>
          </a:extLst>
        </xdr:cNvPr>
        <xdr:cNvSpPr/>
      </xdr:nvSpPr>
      <xdr:spPr>
        <a:xfrm>
          <a:off x="9639300" y="762000"/>
          <a:ext cx="2160000" cy="450000"/>
        </a:xfrm>
        <a:prstGeom prst="roundRect">
          <a:avLst/>
        </a:prstGeom>
        <a:solidFill>
          <a:schemeClr val="accent5">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Trin 4:</a:t>
          </a:r>
          <a:r>
            <a:rPr lang="da-DK" sz="1400" b="1" baseline="0">
              <a:latin typeface="Garamond" panose="02020404030301010803" pitchFamily="18" charset="0"/>
              <a:cs typeface="Arial" panose="020B0604020202020204" pitchFamily="34" charset="0"/>
            </a:rPr>
            <a:t> R</a:t>
          </a:r>
          <a:r>
            <a:rPr lang="da-DK" sz="1400" b="1">
              <a:latin typeface="Garamond" panose="02020404030301010803" pitchFamily="18" charset="0"/>
              <a:cs typeface="Arial" panose="020B0604020202020204" pitchFamily="34" charset="0"/>
            </a:rPr>
            <a:t>esultater</a:t>
          </a:r>
          <a:endParaRPr lang="da-DK" sz="1400" b="1" baseline="0">
            <a:latin typeface="Garamond" panose="02020404030301010803" pitchFamily="18" charset="0"/>
            <a:cs typeface="Arial" panose="020B0604020202020204" pitchFamily="34" charset="0"/>
          </a:endParaRPr>
        </a:p>
      </xdr:txBody>
    </xdr:sp>
    <xdr:clientData/>
  </xdr:twoCellAnchor>
  <xdr:twoCellAnchor>
    <xdr:from>
      <xdr:col>2</xdr:col>
      <xdr:colOff>2266950</xdr:colOff>
      <xdr:row>2</xdr:row>
      <xdr:rowOff>19050</xdr:rowOff>
    </xdr:from>
    <xdr:to>
      <xdr:col>3</xdr:col>
      <xdr:colOff>1540875</xdr:colOff>
      <xdr:row>4</xdr:row>
      <xdr:rowOff>11850</xdr:rowOff>
    </xdr:to>
    <xdr:sp macro="" textlink="">
      <xdr:nvSpPr>
        <xdr:cNvPr id="21" name="Rounded Rectangle 20">
          <a:hlinkClick xmlns:r="http://schemas.openxmlformats.org/officeDocument/2006/relationships" r:id="rId4" tooltip="Trin 1: Forudsætninger"/>
          <a:extLst>
            <a:ext uri="{FF2B5EF4-FFF2-40B4-BE49-F238E27FC236}">
              <a16:creationId xmlns:a16="http://schemas.microsoft.com/office/drawing/2014/main" id="{00000000-0008-0000-0300-000015000000}"/>
            </a:ext>
          </a:extLst>
        </xdr:cNvPr>
        <xdr:cNvSpPr/>
      </xdr:nvSpPr>
      <xdr:spPr>
        <a:xfrm>
          <a:off x="2895600" y="762000"/>
          <a:ext cx="2160000" cy="450000"/>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Trin 1: Forudsætninger</a:t>
          </a:r>
          <a:endParaRPr lang="da-DK" sz="1400" b="1" baseline="0">
            <a:effectLst/>
            <a:latin typeface="Garamond" panose="02020404030301010803" pitchFamily="18" charset="0"/>
            <a:cs typeface="Arial" panose="020B0604020202020204" pitchFamily="34" charset="0"/>
          </a:endParaRPr>
        </a:p>
      </xdr:txBody>
    </xdr:sp>
    <xdr:clientData/>
  </xdr:twoCellAnchor>
  <xdr:twoCellAnchor>
    <xdr:from>
      <xdr:col>6</xdr:col>
      <xdr:colOff>1609725</xdr:colOff>
      <xdr:row>2</xdr:row>
      <xdr:rowOff>19050</xdr:rowOff>
    </xdr:from>
    <xdr:to>
      <xdr:col>7</xdr:col>
      <xdr:colOff>1588500</xdr:colOff>
      <xdr:row>4</xdr:row>
      <xdr:rowOff>11850</xdr:rowOff>
    </xdr:to>
    <xdr:sp macro="" textlink="">
      <xdr:nvSpPr>
        <xdr:cNvPr id="22" name="Rounded Rectangle 21">
          <a:hlinkClick xmlns:r="http://schemas.openxmlformats.org/officeDocument/2006/relationships" r:id="rId5" tooltip="Beregninger - Børn"/>
          <a:extLst>
            <a:ext uri="{FF2B5EF4-FFF2-40B4-BE49-F238E27FC236}">
              <a16:creationId xmlns:a16="http://schemas.microsoft.com/office/drawing/2014/main" id="{00000000-0008-0000-0300-000016000000}"/>
            </a:ext>
          </a:extLst>
        </xdr:cNvPr>
        <xdr:cNvSpPr/>
      </xdr:nvSpPr>
      <xdr:spPr>
        <a:xfrm>
          <a:off x="11887200" y="762000"/>
          <a:ext cx="2160000" cy="450000"/>
        </a:xfrm>
        <a:prstGeom prst="roundRect">
          <a:avLst/>
        </a:prstGeom>
        <a:solidFill>
          <a:schemeClr val="bg1">
            <a:lumMod val="50000"/>
          </a:schemeClr>
        </a:solidFill>
        <a:ln>
          <a:solidFill>
            <a:schemeClr val="bg1">
              <a:lumMod val="5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Beregninger</a:t>
          </a:r>
          <a:r>
            <a:rPr lang="da-DK" sz="1400" b="1" baseline="0">
              <a:latin typeface="Garamond" panose="02020404030301010803" pitchFamily="18" charset="0"/>
              <a:cs typeface="Arial" panose="020B0604020202020204" pitchFamily="34" charset="0"/>
            </a:rPr>
            <a:t> - Børn</a:t>
          </a:r>
        </a:p>
      </xdr:txBody>
    </xdr:sp>
    <xdr:clientData/>
  </xdr:twoCellAnchor>
  <xdr:twoCellAnchor>
    <xdr:from>
      <xdr:col>7</xdr:col>
      <xdr:colOff>1676400</xdr:colOff>
      <xdr:row>2</xdr:row>
      <xdr:rowOff>19050</xdr:rowOff>
    </xdr:from>
    <xdr:to>
      <xdr:col>8</xdr:col>
      <xdr:colOff>1788525</xdr:colOff>
      <xdr:row>4</xdr:row>
      <xdr:rowOff>11850</xdr:rowOff>
    </xdr:to>
    <xdr:sp macro="" textlink="">
      <xdr:nvSpPr>
        <xdr:cNvPr id="23" name="Rounded Rectangle 22">
          <a:hlinkClick xmlns:r="http://schemas.openxmlformats.org/officeDocument/2006/relationships" r:id="rId6" tooltip="Beregninger - Personale"/>
          <a:extLst>
            <a:ext uri="{FF2B5EF4-FFF2-40B4-BE49-F238E27FC236}">
              <a16:creationId xmlns:a16="http://schemas.microsoft.com/office/drawing/2014/main" id="{00000000-0008-0000-0300-000017000000}"/>
            </a:ext>
          </a:extLst>
        </xdr:cNvPr>
        <xdr:cNvSpPr/>
      </xdr:nvSpPr>
      <xdr:spPr>
        <a:xfrm>
          <a:off x="14135100" y="762000"/>
          <a:ext cx="2160000" cy="450000"/>
        </a:xfrm>
        <a:prstGeom prst="roundRect">
          <a:avLst/>
        </a:prstGeom>
        <a:solidFill>
          <a:schemeClr val="bg1">
            <a:lumMod val="50000"/>
          </a:schemeClr>
        </a:solidFill>
        <a:ln>
          <a:solidFill>
            <a:schemeClr val="bg1">
              <a:lumMod val="5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Beregninger</a:t>
          </a:r>
          <a:r>
            <a:rPr lang="da-DK" sz="1400" b="1" baseline="0">
              <a:latin typeface="Garamond" panose="02020404030301010803" pitchFamily="18" charset="0"/>
              <a:cs typeface="Arial" panose="020B0604020202020204" pitchFamily="34" charset="0"/>
            </a:rPr>
            <a:t> - Personale</a:t>
          </a:r>
        </a:p>
      </xdr:txBody>
    </xdr:sp>
    <xdr:clientData/>
  </xdr:twoCellAnchor>
  <xdr:twoCellAnchor>
    <xdr:from>
      <xdr:col>2</xdr:col>
      <xdr:colOff>19050</xdr:colOff>
      <xdr:row>2</xdr:row>
      <xdr:rowOff>19050</xdr:rowOff>
    </xdr:from>
    <xdr:to>
      <xdr:col>2</xdr:col>
      <xdr:colOff>2179050</xdr:colOff>
      <xdr:row>4</xdr:row>
      <xdr:rowOff>11850</xdr:rowOff>
    </xdr:to>
    <xdr:sp macro="" textlink="">
      <xdr:nvSpPr>
        <xdr:cNvPr id="24" name="Rounded Rectangle 23">
          <a:hlinkClick xmlns:r="http://schemas.openxmlformats.org/officeDocument/2006/relationships" r:id="rId7" tooltip="Forside"/>
          <a:extLst>
            <a:ext uri="{FF2B5EF4-FFF2-40B4-BE49-F238E27FC236}">
              <a16:creationId xmlns:a16="http://schemas.microsoft.com/office/drawing/2014/main" id="{00000000-0008-0000-0300-000018000000}"/>
            </a:ext>
          </a:extLst>
        </xdr:cNvPr>
        <xdr:cNvSpPr/>
      </xdr:nvSpPr>
      <xdr:spPr>
        <a:xfrm>
          <a:off x="647700" y="762000"/>
          <a:ext cx="2160000" cy="450000"/>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Forside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1200151</xdr:colOff>
      <xdr:row>2</xdr:row>
      <xdr:rowOff>19050</xdr:rowOff>
    </xdr:from>
    <xdr:to>
      <xdr:col>4</xdr:col>
      <xdr:colOff>1645651</xdr:colOff>
      <xdr:row>4</xdr:row>
      <xdr:rowOff>88050</xdr:rowOff>
    </xdr:to>
    <xdr:sp macro="" textlink="">
      <xdr:nvSpPr>
        <xdr:cNvPr id="8" name="Rounded Rectangle 7">
          <a:hlinkClick xmlns:r="http://schemas.openxmlformats.org/officeDocument/2006/relationships" r:id="rId1" tooltip="Trin 2: Børn"/>
          <a:extLst>
            <a:ext uri="{FF2B5EF4-FFF2-40B4-BE49-F238E27FC236}">
              <a16:creationId xmlns:a16="http://schemas.microsoft.com/office/drawing/2014/main" id="{00000000-0008-0000-0400-000008000000}"/>
            </a:ext>
          </a:extLst>
        </xdr:cNvPr>
        <xdr:cNvSpPr/>
      </xdr:nvSpPr>
      <xdr:spPr>
        <a:xfrm>
          <a:off x="5114926" y="723900"/>
          <a:ext cx="2160000" cy="450000"/>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Trin 2: B</a:t>
          </a:r>
          <a:r>
            <a:rPr lang="da-DK" sz="1400" b="1" baseline="0">
              <a:effectLst/>
              <a:latin typeface="Garamond" panose="02020404030301010803" pitchFamily="18" charset="0"/>
              <a:cs typeface="Arial" panose="020B0604020202020204" pitchFamily="34" charset="0"/>
            </a:rPr>
            <a:t>ørn</a:t>
          </a:r>
        </a:p>
      </xdr:txBody>
    </xdr:sp>
    <xdr:clientData/>
  </xdr:twoCellAnchor>
  <xdr:twoCellAnchor>
    <xdr:from>
      <xdr:col>5</xdr:col>
      <xdr:colOff>1</xdr:colOff>
      <xdr:row>2</xdr:row>
      <xdr:rowOff>19050</xdr:rowOff>
    </xdr:from>
    <xdr:to>
      <xdr:col>8</xdr:col>
      <xdr:colOff>331201</xdr:colOff>
      <xdr:row>4</xdr:row>
      <xdr:rowOff>88050</xdr:rowOff>
    </xdr:to>
    <xdr:sp macro="" textlink="">
      <xdr:nvSpPr>
        <xdr:cNvPr id="9" name="Rounded Rectangle 8">
          <a:hlinkClick xmlns:r="http://schemas.openxmlformats.org/officeDocument/2006/relationships" r:id="rId2" tooltip="Trin 3: Personale"/>
          <a:extLst>
            <a:ext uri="{FF2B5EF4-FFF2-40B4-BE49-F238E27FC236}">
              <a16:creationId xmlns:a16="http://schemas.microsoft.com/office/drawing/2014/main" id="{00000000-0008-0000-0400-000009000000}"/>
            </a:ext>
          </a:extLst>
        </xdr:cNvPr>
        <xdr:cNvSpPr/>
      </xdr:nvSpPr>
      <xdr:spPr>
        <a:xfrm>
          <a:off x="7362826" y="723900"/>
          <a:ext cx="2160000" cy="450000"/>
        </a:xfrm>
        <a:prstGeom prst="roundRect">
          <a:avLst/>
        </a:prstGeom>
        <a:solidFill>
          <a:schemeClr val="accent5">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Trin 3: P</a:t>
          </a:r>
          <a:r>
            <a:rPr lang="da-DK" sz="1400" b="1" baseline="0">
              <a:latin typeface="Garamond" panose="02020404030301010803" pitchFamily="18" charset="0"/>
              <a:cs typeface="Arial" panose="020B0604020202020204" pitchFamily="34" charset="0"/>
            </a:rPr>
            <a:t>ersonale</a:t>
          </a:r>
        </a:p>
      </xdr:txBody>
    </xdr:sp>
    <xdr:clientData/>
  </xdr:twoCellAnchor>
  <xdr:twoCellAnchor>
    <xdr:from>
      <xdr:col>8</xdr:col>
      <xdr:colOff>419100</xdr:colOff>
      <xdr:row>2</xdr:row>
      <xdr:rowOff>19050</xdr:rowOff>
    </xdr:from>
    <xdr:to>
      <xdr:col>12</xdr:col>
      <xdr:colOff>140700</xdr:colOff>
      <xdr:row>4</xdr:row>
      <xdr:rowOff>88050</xdr:rowOff>
    </xdr:to>
    <xdr:sp macro="" textlink="">
      <xdr:nvSpPr>
        <xdr:cNvPr id="10" name="Rounded Rectangle 9">
          <a:hlinkClick xmlns:r="http://schemas.openxmlformats.org/officeDocument/2006/relationships" r:id="rId3" tooltip="Trin 4: Resultater"/>
          <a:extLst>
            <a:ext uri="{FF2B5EF4-FFF2-40B4-BE49-F238E27FC236}">
              <a16:creationId xmlns:a16="http://schemas.microsoft.com/office/drawing/2014/main" id="{00000000-0008-0000-0400-00000A000000}"/>
            </a:ext>
          </a:extLst>
        </xdr:cNvPr>
        <xdr:cNvSpPr/>
      </xdr:nvSpPr>
      <xdr:spPr>
        <a:xfrm>
          <a:off x="9610725" y="723900"/>
          <a:ext cx="2160000" cy="450000"/>
        </a:xfrm>
        <a:prstGeom prst="roundRect">
          <a:avLst/>
        </a:prstGeom>
        <a:solidFill>
          <a:schemeClr val="accent5">
            <a:lumMod val="75000"/>
          </a:schemeClr>
        </a:solidFill>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Trin 4:</a:t>
          </a:r>
          <a:r>
            <a:rPr lang="da-DK" sz="1400" b="1" baseline="0">
              <a:latin typeface="Garamond" panose="02020404030301010803" pitchFamily="18" charset="0"/>
              <a:cs typeface="Arial" panose="020B0604020202020204" pitchFamily="34" charset="0"/>
            </a:rPr>
            <a:t> R</a:t>
          </a:r>
          <a:r>
            <a:rPr lang="da-DK" sz="1400" b="1">
              <a:latin typeface="Garamond" panose="02020404030301010803" pitchFamily="18" charset="0"/>
              <a:cs typeface="Arial" panose="020B0604020202020204" pitchFamily="34" charset="0"/>
            </a:rPr>
            <a:t>esultater</a:t>
          </a:r>
          <a:endParaRPr lang="da-DK" sz="1400" b="1" baseline="0">
            <a:latin typeface="Garamond" panose="02020404030301010803" pitchFamily="18" charset="0"/>
            <a:cs typeface="Arial" panose="020B0604020202020204" pitchFamily="34" charset="0"/>
          </a:endParaRPr>
        </a:p>
      </xdr:txBody>
    </xdr:sp>
    <xdr:clientData/>
  </xdr:twoCellAnchor>
  <xdr:twoCellAnchor>
    <xdr:from>
      <xdr:col>2</xdr:col>
      <xdr:colOff>2238375</xdr:colOff>
      <xdr:row>2</xdr:row>
      <xdr:rowOff>19050</xdr:rowOff>
    </xdr:from>
    <xdr:to>
      <xdr:col>3</xdr:col>
      <xdr:colOff>1112250</xdr:colOff>
      <xdr:row>4</xdr:row>
      <xdr:rowOff>88050</xdr:rowOff>
    </xdr:to>
    <xdr:sp macro="" textlink="">
      <xdr:nvSpPr>
        <xdr:cNvPr id="11" name="Rounded Rectangle 10">
          <a:hlinkClick xmlns:r="http://schemas.openxmlformats.org/officeDocument/2006/relationships" r:id="rId4" tooltip="Trin 1: Forudsætninger"/>
          <a:extLst>
            <a:ext uri="{FF2B5EF4-FFF2-40B4-BE49-F238E27FC236}">
              <a16:creationId xmlns:a16="http://schemas.microsoft.com/office/drawing/2014/main" id="{00000000-0008-0000-0400-00000B000000}"/>
            </a:ext>
          </a:extLst>
        </xdr:cNvPr>
        <xdr:cNvSpPr/>
      </xdr:nvSpPr>
      <xdr:spPr>
        <a:xfrm>
          <a:off x="2867025" y="723900"/>
          <a:ext cx="2160000" cy="450000"/>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Trin 1: Forudsætninger</a:t>
          </a:r>
          <a:endParaRPr lang="da-DK" sz="1400" b="1" baseline="0">
            <a:effectLst/>
            <a:latin typeface="Garamond" panose="02020404030301010803" pitchFamily="18" charset="0"/>
            <a:cs typeface="Arial" panose="020B0604020202020204" pitchFamily="34" charset="0"/>
          </a:endParaRPr>
        </a:p>
      </xdr:txBody>
    </xdr:sp>
    <xdr:clientData/>
  </xdr:twoCellAnchor>
  <xdr:twoCellAnchor>
    <xdr:from>
      <xdr:col>12</xdr:col>
      <xdr:colOff>228600</xdr:colOff>
      <xdr:row>2</xdr:row>
      <xdr:rowOff>19050</xdr:rowOff>
    </xdr:from>
    <xdr:to>
      <xdr:col>15</xdr:col>
      <xdr:colOff>559800</xdr:colOff>
      <xdr:row>4</xdr:row>
      <xdr:rowOff>88050</xdr:rowOff>
    </xdr:to>
    <xdr:sp macro="" textlink="">
      <xdr:nvSpPr>
        <xdr:cNvPr id="12" name="Rounded Rectangle 11">
          <a:hlinkClick xmlns:r="http://schemas.openxmlformats.org/officeDocument/2006/relationships" r:id="rId5" tooltip="Beregninger - Børn"/>
          <a:extLst>
            <a:ext uri="{FF2B5EF4-FFF2-40B4-BE49-F238E27FC236}">
              <a16:creationId xmlns:a16="http://schemas.microsoft.com/office/drawing/2014/main" id="{00000000-0008-0000-0400-00000C000000}"/>
            </a:ext>
          </a:extLst>
        </xdr:cNvPr>
        <xdr:cNvSpPr/>
      </xdr:nvSpPr>
      <xdr:spPr>
        <a:xfrm>
          <a:off x="11858625" y="723900"/>
          <a:ext cx="2160000" cy="450000"/>
        </a:xfrm>
        <a:prstGeom prst="roundRect">
          <a:avLst/>
        </a:prstGeom>
        <a:solidFill>
          <a:schemeClr val="bg1">
            <a:lumMod val="50000"/>
          </a:schemeClr>
        </a:solidFill>
        <a:ln>
          <a:solidFill>
            <a:schemeClr val="bg1">
              <a:lumMod val="5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Beregninger</a:t>
          </a:r>
          <a:r>
            <a:rPr lang="da-DK" sz="1400" b="1" baseline="0">
              <a:latin typeface="Garamond" panose="02020404030301010803" pitchFamily="18" charset="0"/>
              <a:cs typeface="Arial" panose="020B0604020202020204" pitchFamily="34" charset="0"/>
            </a:rPr>
            <a:t> - Børn</a:t>
          </a:r>
        </a:p>
      </xdr:txBody>
    </xdr:sp>
    <xdr:clientData/>
  </xdr:twoCellAnchor>
  <xdr:twoCellAnchor>
    <xdr:from>
      <xdr:col>16</xdr:col>
      <xdr:colOff>38100</xdr:colOff>
      <xdr:row>2</xdr:row>
      <xdr:rowOff>19050</xdr:rowOff>
    </xdr:from>
    <xdr:to>
      <xdr:col>19</xdr:col>
      <xdr:colOff>369300</xdr:colOff>
      <xdr:row>4</xdr:row>
      <xdr:rowOff>88050</xdr:rowOff>
    </xdr:to>
    <xdr:sp macro="" textlink="">
      <xdr:nvSpPr>
        <xdr:cNvPr id="13" name="Rounded Rectangle 12">
          <a:hlinkClick xmlns:r="http://schemas.openxmlformats.org/officeDocument/2006/relationships" r:id="rId6" tooltip="Beregninger - Personale"/>
          <a:extLst>
            <a:ext uri="{FF2B5EF4-FFF2-40B4-BE49-F238E27FC236}">
              <a16:creationId xmlns:a16="http://schemas.microsoft.com/office/drawing/2014/main" id="{00000000-0008-0000-0400-00000D000000}"/>
            </a:ext>
          </a:extLst>
        </xdr:cNvPr>
        <xdr:cNvSpPr/>
      </xdr:nvSpPr>
      <xdr:spPr>
        <a:xfrm>
          <a:off x="14106525" y="723900"/>
          <a:ext cx="2160000" cy="450000"/>
        </a:xfrm>
        <a:prstGeom prst="roundRect">
          <a:avLst/>
        </a:prstGeom>
        <a:solidFill>
          <a:schemeClr val="bg1">
            <a:lumMod val="50000"/>
          </a:schemeClr>
        </a:solidFill>
        <a:ln>
          <a:solidFill>
            <a:schemeClr val="bg1">
              <a:lumMod val="5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Beregninger</a:t>
          </a:r>
          <a:r>
            <a:rPr lang="da-DK" sz="1400" b="1" baseline="0">
              <a:latin typeface="Garamond" panose="02020404030301010803" pitchFamily="18" charset="0"/>
              <a:cs typeface="Arial" panose="020B0604020202020204" pitchFamily="34" charset="0"/>
            </a:rPr>
            <a:t> - Personale</a:t>
          </a:r>
        </a:p>
      </xdr:txBody>
    </xdr:sp>
    <xdr:clientData/>
  </xdr:twoCellAnchor>
  <xdr:twoCellAnchor>
    <xdr:from>
      <xdr:col>2</xdr:col>
      <xdr:colOff>0</xdr:colOff>
      <xdr:row>2</xdr:row>
      <xdr:rowOff>19050</xdr:rowOff>
    </xdr:from>
    <xdr:to>
      <xdr:col>2</xdr:col>
      <xdr:colOff>2160000</xdr:colOff>
      <xdr:row>4</xdr:row>
      <xdr:rowOff>88050</xdr:rowOff>
    </xdr:to>
    <xdr:sp macro="" textlink="">
      <xdr:nvSpPr>
        <xdr:cNvPr id="14" name="Rounded Rectangle 13">
          <a:hlinkClick xmlns:r="http://schemas.openxmlformats.org/officeDocument/2006/relationships" r:id="rId7" tooltip="Forside"/>
          <a:extLst>
            <a:ext uri="{FF2B5EF4-FFF2-40B4-BE49-F238E27FC236}">
              <a16:creationId xmlns:a16="http://schemas.microsoft.com/office/drawing/2014/main" id="{00000000-0008-0000-0400-00000E000000}"/>
            </a:ext>
          </a:extLst>
        </xdr:cNvPr>
        <xdr:cNvSpPr/>
      </xdr:nvSpPr>
      <xdr:spPr>
        <a:xfrm>
          <a:off x="628650" y="723900"/>
          <a:ext cx="2160000" cy="450000"/>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Forside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763862</xdr:colOff>
      <xdr:row>2</xdr:row>
      <xdr:rowOff>0</xdr:rowOff>
    </xdr:from>
    <xdr:to>
      <xdr:col>6</xdr:col>
      <xdr:colOff>175845</xdr:colOff>
      <xdr:row>3</xdr:row>
      <xdr:rowOff>220086</xdr:rowOff>
    </xdr:to>
    <xdr:sp macro="" textlink="">
      <xdr:nvSpPr>
        <xdr:cNvPr id="14" name="Rounded Rectangle 13">
          <a:hlinkClick xmlns:r="http://schemas.openxmlformats.org/officeDocument/2006/relationships" r:id="rId1"/>
          <a:extLst>
            <a:ext uri="{FF2B5EF4-FFF2-40B4-BE49-F238E27FC236}">
              <a16:creationId xmlns:a16="http://schemas.microsoft.com/office/drawing/2014/main" id="{00000000-0008-0000-0500-00000E000000}"/>
            </a:ext>
          </a:extLst>
        </xdr:cNvPr>
        <xdr:cNvSpPr/>
      </xdr:nvSpPr>
      <xdr:spPr>
        <a:xfrm>
          <a:off x="4978948" y="864914"/>
          <a:ext cx="2160000" cy="450000"/>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Trin 2: B</a:t>
          </a:r>
          <a:r>
            <a:rPr lang="da-DK" sz="1400" b="1" baseline="0">
              <a:effectLst/>
              <a:latin typeface="Garamond" panose="02020404030301010803" pitchFamily="18" charset="0"/>
              <a:cs typeface="Arial" panose="020B0604020202020204" pitchFamily="34" charset="0"/>
            </a:rPr>
            <a:t>ørn</a:t>
          </a:r>
        </a:p>
      </xdr:txBody>
    </xdr:sp>
    <xdr:clientData/>
  </xdr:twoCellAnchor>
  <xdr:twoCellAnchor>
    <xdr:from>
      <xdr:col>6</xdr:col>
      <xdr:colOff>263745</xdr:colOff>
      <xdr:row>2</xdr:row>
      <xdr:rowOff>0</xdr:rowOff>
    </xdr:from>
    <xdr:to>
      <xdr:col>7</xdr:col>
      <xdr:colOff>1296072</xdr:colOff>
      <xdr:row>3</xdr:row>
      <xdr:rowOff>220086</xdr:rowOff>
    </xdr:to>
    <xdr:sp macro="" textlink="">
      <xdr:nvSpPr>
        <xdr:cNvPr id="15" name="Rounded Rectangle 14">
          <a:hlinkClick xmlns:r="http://schemas.openxmlformats.org/officeDocument/2006/relationships" r:id="rId2"/>
          <a:extLst>
            <a:ext uri="{FF2B5EF4-FFF2-40B4-BE49-F238E27FC236}">
              <a16:creationId xmlns:a16="http://schemas.microsoft.com/office/drawing/2014/main" id="{00000000-0008-0000-0500-00000F000000}"/>
            </a:ext>
          </a:extLst>
        </xdr:cNvPr>
        <xdr:cNvSpPr/>
      </xdr:nvSpPr>
      <xdr:spPr>
        <a:xfrm>
          <a:off x="7226848" y="864914"/>
          <a:ext cx="2160000" cy="450000"/>
        </a:xfrm>
        <a:prstGeom prst="roundRect">
          <a:avLst/>
        </a:prstGeom>
        <a:solidFill>
          <a:schemeClr val="accent5">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Trin 3: P</a:t>
          </a:r>
          <a:r>
            <a:rPr lang="da-DK" sz="1400" b="1" baseline="0">
              <a:latin typeface="Garamond" panose="02020404030301010803" pitchFamily="18" charset="0"/>
              <a:cs typeface="Arial" panose="020B0604020202020204" pitchFamily="34" charset="0"/>
            </a:rPr>
            <a:t>ersonale</a:t>
          </a:r>
        </a:p>
      </xdr:txBody>
    </xdr:sp>
    <xdr:clientData/>
  </xdr:twoCellAnchor>
  <xdr:twoCellAnchor>
    <xdr:from>
      <xdr:col>7</xdr:col>
      <xdr:colOff>1383971</xdr:colOff>
      <xdr:row>2</xdr:row>
      <xdr:rowOff>0</xdr:rowOff>
    </xdr:from>
    <xdr:to>
      <xdr:col>9</xdr:col>
      <xdr:colOff>544144</xdr:colOff>
      <xdr:row>3</xdr:row>
      <xdr:rowOff>220086</xdr:rowOff>
    </xdr:to>
    <xdr:sp macro="" textlink="">
      <xdr:nvSpPr>
        <xdr:cNvPr id="16" name="Rounded Rectangle 15">
          <a:hlinkClick xmlns:r="http://schemas.openxmlformats.org/officeDocument/2006/relationships" r:id="rId3"/>
          <a:extLst>
            <a:ext uri="{FF2B5EF4-FFF2-40B4-BE49-F238E27FC236}">
              <a16:creationId xmlns:a16="http://schemas.microsoft.com/office/drawing/2014/main" id="{00000000-0008-0000-0500-000010000000}"/>
            </a:ext>
          </a:extLst>
        </xdr:cNvPr>
        <xdr:cNvSpPr/>
      </xdr:nvSpPr>
      <xdr:spPr>
        <a:xfrm>
          <a:off x="9474747" y="864914"/>
          <a:ext cx="2160000" cy="450000"/>
        </a:xfrm>
        <a:prstGeom prst="roundRect">
          <a:avLst/>
        </a:prstGeom>
        <a:solidFill>
          <a:schemeClr val="accent5">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Trin 4:</a:t>
          </a:r>
          <a:r>
            <a:rPr lang="da-DK" sz="1400" b="1" baseline="0">
              <a:latin typeface="Garamond" panose="02020404030301010803" pitchFamily="18" charset="0"/>
              <a:cs typeface="Arial" panose="020B0604020202020204" pitchFamily="34" charset="0"/>
            </a:rPr>
            <a:t> R</a:t>
          </a:r>
          <a:r>
            <a:rPr lang="da-DK" sz="1400" b="1">
              <a:latin typeface="Garamond" panose="02020404030301010803" pitchFamily="18" charset="0"/>
              <a:cs typeface="Arial" panose="020B0604020202020204" pitchFamily="34" charset="0"/>
            </a:rPr>
            <a:t>esultater</a:t>
          </a:r>
          <a:endParaRPr lang="da-DK" sz="1400" b="1" baseline="0">
            <a:latin typeface="Garamond" panose="02020404030301010803" pitchFamily="18" charset="0"/>
            <a:cs typeface="Arial" panose="020B0604020202020204" pitchFamily="34" charset="0"/>
          </a:endParaRPr>
        </a:p>
      </xdr:txBody>
    </xdr:sp>
    <xdr:clientData/>
  </xdr:twoCellAnchor>
  <xdr:twoCellAnchor>
    <xdr:from>
      <xdr:col>3</xdr:col>
      <xdr:colOff>310055</xdr:colOff>
      <xdr:row>2</xdr:row>
      <xdr:rowOff>0</xdr:rowOff>
    </xdr:from>
    <xdr:to>
      <xdr:col>4</xdr:col>
      <xdr:colOff>685486</xdr:colOff>
      <xdr:row>3</xdr:row>
      <xdr:rowOff>220086</xdr:rowOff>
    </xdr:to>
    <xdr:sp macro="" textlink="">
      <xdr:nvSpPr>
        <xdr:cNvPr id="17" name="Rounded Rectangle 16">
          <a:hlinkClick xmlns:r="http://schemas.openxmlformats.org/officeDocument/2006/relationships" r:id="rId4"/>
          <a:extLst>
            <a:ext uri="{FF2B5EF4-FFF2-40B4-BE49-F238E27FC236}">
              <a16:creationId xmlns:a16="http://schemas.microsoft.com/office/drawing/2014/main" id="{00000000-0008-0000-0500-000011000000}"/>
            </a:ext>
          </a:extLst>
        </xdr:cNvPr>
        <xdr:cNvSpPr/>
      </xdr:nvSpPr>
      <xdr:spPr>
        <a:xfrm>
          <a:off x="2740572" y="864914"/>
          <a:ext cx="2160000" cy="450000"/>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Trin 1: Forudsætninger</a:t>
          </a:r>
          <a:endParaRPr lang="da-DK" sz="1400" b="1" baseline="0">
            <a:effectLst/>
            <a:latin typeface="Garamond" panose="02020404030301010803" pitchFamily="18" charset="0"/>
            <a:cs typeface="Arial" panose="020B0604020202020204" pitchFamily="34" charset="0"/>
          </a:endParaRPr>
        </a:p>
      </xdr:txBody>
    </xdr:sp>
    <xdr:clientData/>
  </xdr:twoCellAnchor>
  <xdr:twoCellAnchor>
    <xdr:from>
      <xdr:col>9</xdr:col>
      <xdr:colOff>632044</xdr:colOff>
      <xdr:row>2</xdr:row>
      <xdr:rowOff>0</xdr:rowOff>
    </xdr:from>
    <xdr:to>
      <xdr:col>10</xdr:col>
      <xdr:colOff>1171699</xdr:colOff>
      <xdr:row>3</xdr:row>
      <xdr:rowOff>220086</xdr:rowOff>
    </xdr:to>
    <xdr:sp macro="" textlink="">
      <xdr:nvSpPr>
        <xdr:cNvPr id="18" name="Rounded Rectangle 17">
          <a:hlinkClick xmlns:r="http://schemas.openxmlformats.org/officeDocument/2006/relationships" r:id="rId5"/>
          <a:extLst>
            <a:ext uri="{FF2B5EF4-FFF2-40B4-BE49-F238E27FC236}">
              <a16:creationId xmlns:a16="http://schemas.microsoft.com/office/drawing/2014/main" id="{00000000-0008-0000-0500-000012000000}"/>
            </a:ext>
          </a:extLst>
        </xdr:cNvPr>
        <xdr:cNvSpPr/>
      </xdr:nvSpPr>
      <xdr:spPr>
        <a:xfrm>
          <a:off x="11722647" y="864914"/>
          <a:ext cx="2160000" cy="450000"/>
        </a:xfrm>
        <a:prstGeom prst="roundRect">
          <a:avLst/>
        </a:prstGeom>
        <a:solidFill>
          <a:schemeClr val="bg1">
            <a:lumMod val="50000"/>
          </a:schemeClr>
        </a:solidFill>
        <a:ln>
          <a:solidFill>
            <a:schemeClr val="bg1">
              <a:lumMod val="50000"/>
            </a:schemeClr>
          </a:solidFill>
        </a:ln>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Beregninger</a:t>
          </a:r>
          <a:r>
            <a:rPr lang="da-DK" sz="1400" b="1" baseline="0">
              <a:latin typeface="Garamond" panose="02020404030301010803" pitchFamily="18" charset="0"/>
              <a:cs typeface="Arial" panose="020B0604020202020204" pitchFamily="34" charset="0"/>
            </a:rPr>
            <a:t> - Børn</a:t>
          </a:r>
        </a:p>
      </xdr:txBody>
    </xdr:sp>
    <xdr:clientData/>
  </xdr:twoCellAnchor>
  <xdr:twoCellAnchor>
    <xdr:from>
      <xdr:col>10</xdr:col>
      <xdr:colOff>1259599</xdr:colOff>
      <xdr:row>2</xdr:row>
      <xdr:rowOff>0</xdr:rowOff>
    </xdr:from>
    <xdr:to>
      <xdr:col>12</xdr:col>
      <xdr:colOff>178909</xdr:colOff>
      <xdr:row>3</xdr:row>
      <xdr:rowOff>220086</xdr:rowOff>
    </xdr:to>
    <xdr:sp macro="" textlink="">
      <xdr:nvSpPr>
        <xdr:cNvPr id="19" name="Rounded Rectangle 18">
          <a:hlinkClick xmlns:r="http://schemas.openxmlformats.org/officeDocument/2006/relationships" r:id="rId6"/>
          <a:extLst>
            <a:ext uri="{FF2B5EF4-FFF2-40B4-BE49-F238E27FC236}">
              <a16:creationId xmlns:a16="http://schemas.microsoft.com/office/drawing/2014/main" id="{00000000-0008-0000-0500-000013000000}"/>
            </a:ext>
          </a:extLst>
        </xdr:cNvPr>
        <xdr:cNvSpPr/>
      </xdr:nvSpPr>
      <xdr:spPr>
        <a:xfrm>
          <a:off x="13970547" y="864914"/>
          <a:ext cx="2160000" cy="450000"/>
        </a:xfrm>
        <a:prstGeom prst="roundRect">
          <a:avLst/>
        </a:prstGeom>
        <a:solidFill>
          <a:schemeClr val="bg1">
            <a:lumMod val="50000"/>
          </a:schemeClr>
        </a:solidFill>
        <a:ln>
          <a:solidFill>
            <a:schemeClr val="bg1">
              <a:lumMod val="5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Beregninger</a:t>
          </a:r>
          <a:r>
            <a:rPr lang="da-DK" sz="1400" b="1" baseline="0">
              <a:latin typeface="Garamond" panose="02020404030301010803" pitchFamily="18" charset="0"/>
              <a:cs typeface="Arial" panose="020B0604020202020204" pitchFamily="34" charset="0"/>
            </a:rPr>
            <a:t> - Personale</a:t>
          </a:r>
        </a:p>
      </xdr:txBody>
    </xdr:sp>
    <xdr:clientData/>
  </xdr:twoCellAnchor>
  <xdr:twoCellAnchor>
    <xdr:from>
      <xdr:col>2</xdr:col>
      <xdr:colOff>0</xdr:colOff>
      <xdr:row>2</xdr:row>
      <xdr:rowOff>0</xdr:rowOff>
    </xdr:from>
    <xdr:to>
      <xdr:col>3</xdr:col>
      <xdr:colOff>222155</xdr:colOff>
      <xdr:row>3</xdr:row>
      <xdr:rowOff>220086</xdr:rowOff>
    </xdr:to>
    <xdr:sp macro="" textlink="">
      <xdr:nvSpPr>
        <xdr:cNvPr id="20" name="Rounded Rectangle 19">
          <a:hlinkClick xmlns:r="http://schemas.openxmlformats.org/officeDocument/2006/relationships" r:id="rId7"/>
          <a:extLst>
            <a:ext uri="{FF2B5EF4-FFF2-40B4-BE49-F238E27FC236}">
              <a16:creationId xmlns:a16="http://schemas.microsoft.com/office/drawing/2014/main" id="{00000000-0008-0000-0500-000014000000}"/>
            </a:ext>
          </a:extLst>
        </xdr:cNvPr>
        <xdr:cNvSpPr/>
      </xdr:nvSpPr>
      <xdr:spPr>
        <a:xfrm>
          <a:off x="492672" y="864914"/>
          <a:ext cx="2160000" cy="450000"/>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Forside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828676</xdr:colOff>
      <xdr:row>2</xdr:row>
      <xdr:rowOff>0</xdr:rowOff>
    </xdr:from>
    <xdr:to>
      <xdr:col>4</xdr:col>
      <xdr:colOff>1398001</xdr:colOff>
      <xdr:row>4</xdr:row>
      <xdr:rowOff>69000</xdr:rowOff>
    </xdr:to>
    <xdr:sp macro="" textlink="">
      <xdr:nvSpPr>
        <xdr:cNvPr id="10" name="Rounded Rectangle 9">
          <a:hlinkClick xmlns:r="http://schemas.openxmlformats.org/officeDocument/2006/relationships" r:id="rId1" tooltip="Trin 2: Børn"/>
          <a:extLst>
            <a:ext uri="{FF2B5EF4-FFF2-40B4-BE49-F238E27FC236}">
              <a16:creationId xmlns:a16="http://schemas.microsoft.com/office/drawing/2014/main" id="{00000000-0008-0000-0600-00000A000000}"/>
            </a:ext>
          </a:extLst>
        </xdr:cNvPr>
        <xdr:cNvSpPr/>
      </xdr:nvSpPr>
      <xdr:spPr>
        <a:xfrm>
          <a:off x="4981576" y="742950"/>
          <a:ext cx="2160000" cy="450000"/>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Trin 2: B</a:t>
          </a:r>
          <a:r>
            <a:rPr lang="da-DK" sz="1400" b="1" baseline="0">
              <a:effectLst/>
              <a:latin typeface="Garamond" panose="02020404030301010803" pitchFamily="18" charset="0"/>
              <a:cs typeface="Arial" panose="020B0604020202020204" pitchFamily="34" charset="0"/>
            </a:rPr>
            <a:t>ørn</a:t>
          </a:r>
        </a:p>
      </xdr:txBody>
    </xdr:sp>
    <xdr:clientData/>
  </xdr:twoCellAnchor>
  <xdr:twoCellAnchor>
    <xdr:from>
      <xdr:col>4</xdr:col>
      <xdr:colOff>1485901</xdr:colOff>
      <xdr:row>2</xdr:row>
      <xdr:rowOff>0</xdr:rowOff>
    </xdr:from>
    <xdr:to>
      <xdr:col>6</xdr:col>
      <xdr:colOff>407401</xdr:colOff>
      <xdr:row>4</xdr:row>
      <xdr:rowOff>69000</xdr:rowOff>
    </xdr:to>
    <xdr:sp macro="" textlink="">
      <xdr:nvSpPr>
        <xdr:cNvPr id="11" name="Rounded Rectangle 10">
          <a:hlinkClick xmlns:r="http://schemas.openxmlformats.org/officeDocument/2006/relationships" r:id="rId2" tooltip="Trin 3: Personale"/>
          <a:extLst>
            <a:ext uri="{FF2B5EF4-FFF2-40B4-BE49-F238E27FC236}">
              <a16:creationId xmlns:a16="http://schemas.microsoft.com/office/drawing/2014/main" id="{00000000-0008-0000-0600-00000B000000}"/>
            </a:ext>
          </a:extLst>
        </xdr:cNvPr>
        <xdr:cNvSpPr/>
      </xdr:nvSpPr>
      <xdr:spPr>
        <a:xfrm>
          <a:off x="7229476" y="742950"/>
          <a:ext cx="2160000" cy="450000"/>
        </a:xfrm>
        <a:prstGeom prst="roundRect">
          <a:avLst/>
        </a:prstGeom>
        <a:solidFill>
          <a:schemeClr val="accent5">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Trin 3: P</a:t>
          </a:r>
          <a:r>
            <a:rPr lang="da-DK" sz="1400" b="1" baseline="0">
              <a:latin typeface="Garamond" panose="02020404030301010803" pitchFamily="18" charset="0"/>
              <a:cs typeface="Arial" panose="020B0604020202020204" pitchFamily="34" charset="0"/>
            </a:rPr>
            <a:t>ersonale</a:t>
          </a:r>
        </a:p>
      </xdr:txBody>
    </xdr:sp>
    <xdr:clientData/>
  </xdr:twoCellAnchor>
  <xdr:twoCellAnchor>
    <xdr:from>
      <xdr:col>6</xdr:col>
      <xdr:colOff>495300</xdr:colOff>
      <xdr:row>2</xdr:row>
      <xdr:rowOff>0</xdr:rowOff>
    </xdr:from>
    <xdr:to>
      <xdr:col>7</xdr:col>
      <xdr:colOff>1036050</xdr:colOff>
      <xdr:row>4</xdr:row>
      <xdr:rowOff>69000</xdr:rowOff>
    </xdr:to>
    <xdr:sp macro="" textlink="">
      <xdr:nvSpPr>
        <xdr:cNvPr id="12" name="Rounded Rectangle 11">
          <a:hlinkClick xmlns:r="http://schemas.openxmlformats.org/officeDocument/2006/relationships" r:id="rId3" tooltip="Trin 4: Resultater"/>
          <a:extLst>
            <a:ext uri="{FF2B5EF4-FFF2-40B4-BE49-F238E27FC236}">
              <a16:creationId xmlns:a16="http://schemas.microsoft.com/office/drawing/2014/main" id="{00000000-0008-0000-0600-00000C000000}"/>
            </a:ext>
          </a:extLst>
        </xdr:cNvPr>
        <xdr:cNvSpPr/>
      </xdr:nvSpPr>
      <xdr:spPr>
        <a:xfrm>
          <a:off x="9477375" y="742950"/>
          <a:ext cx="2160000" cy="450000"/>
        </a:xfrm>
        <a:prstGeom prst="roundRect">
          <a:avLst/>
        </a:prstGeom>
        <a:solidFill>
          <a:schemeClr val="accent5">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Trin 4:</a:t>
          </a:r>
          <a:r>
            <a:rPr lang="da-DK" sz="1400" b="1" baseline="0">
              <a:latin typeface="Garamond" panose="02020404030301010803" pitchFamily="18" charset="0"/>
              <a:cs typeface="Arial" panose="020B0604020202020204" pitchFamily="34" charset="0"/>
            </a:rPr>
            <a:t> R</a:t>
          </a:r>
          <a:r>
            <a:rPr lang="da-DK" sz="1400" b="1">
              <a:latin typeface="Garamond" panose="02020404030301010803" pitchFamily="18" charset="0"/>
              <a:cs typeface="Arial" panose="020B0604020202020204" pitchFamily="34" charset="0"/>
            </a:rPr>
            <a:t>esultater</a:t>
          </a:r>
          <a:endParaRPr lang="da-DK" sz="1400" b="1" baseline="0">
            <a:latin typeface="Garamond" panose="02020404030301010803" pitchFamily="18" charset="0"/>
            <a:cs typeface="Arial" panose="020B0604020202020204" pitchFamily="34" charset="0"/>
          </a:endParaRPr>
        </a:p>
      </xdr:txBody>
    </xdr:sp>
    <xdr:clientData/>
  </xdr:twoCellAnchor>
  <xdr:twoCellAnchor>
    <xdr:from>
      <xdr:col>2</xdr:col>
      <xdr:colOff>2247900</xdr:colOff>
      <xdr:row>2</xdr:row>
      <xdr:rowOff>0</xdr:rowOff>
    </xdr:from>
    <xdr:to>
      <xdr:col>3</xdr:col>
      <xdr:colOff>750300</xdr:colOff>
      <xdr:row>4</xdr:row>
      <xdr:rowOff>69000</xdr:rowOff>
    </xdr:to>
    <xdr:sp macro="" textlink="">
      <xdr:nvSpPr>
        <xdr:cNvPr id="13" name="Rounded Rectangle 12">
          <a:hlinkClick xmlns:r="http://schemas.openxmlformats.org/officeDocument/2006/relationships" r:id="rId4" tooltip="Forside"/>
          <a:extLst>
            <a:ext uri="{FF2B5EF4-FFF2-40B4-BE49-F238E27FC236}">
              <a16:creationId xmlns:a16="http://schemas.microsoft.com/office/drawing/2014/main" id="{00000000-0008-0000-0600-00000D000000}"/>
            </a:ext>
          </a:extLst>
        </xdr:cNvPr>
        <xdr:cNvSpPr/>
      </xdr:nvSpPr>
      <xdr:spPr>
        <a:xfrm>
          <a:off x="2743200" y="742950"/>
          <a:ext cx="2160000" cy="450000"/>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Trin 1: Forudsætninger</a:t>
          </a:r>
          <a:endParaRPr lang="da-DK" sz="1400" b="1" baseline="0">
            <a:effectLst/>
            <a:latin typeface="Garamond" panose="02020404030301010803" pitchFamily="18" charset="0"/>
            <a:cs typeface="Arial" panose="020B0604020202020204" pitchFamily="34" charset="0"/>
          </a:endParaRPr>
        </a:p>
      </xdr:txBody>
    </xdr:sp>
    <xdr:clientData/>
  </xdr:twoCellAnchor>
  <xdr:twoCellAnchor>
    <xdr:from>
      <xdr:col>7</xdr:col>
      <xdr:colOff>1123950</xdr:colOff>
      <xdr:row>2</xdr:row>
      <xdr:rowOff>0</xdr:rowOff>
    </xdr:from>
    <xdr:to>
      <xdr:col>9</xdr:col>
      <xdr:colOff>35925</xdr:colOff>
      <xdr:row>4</xdr:row>
      <xdr:rowOff>69000</xdr:rowOff>
    </xdr:to>
    <xdr:sp macro="" textlink="">
      <xdr:nvSpPr>
        <xdr:cNvPr id="14" name="Rounded Rectangle 13">
          <a:hlinkClick xmlns:r="http://schemas.openxmlformats.org/officeDocument/2006/relationships" r:id="rId5" tooltip="Beregninger - Børn"/>
          <a:extLst>
            <a:ext uri="{FF2B5EF4-FFF2-40B4-BE49-F238E27FC236}">
              <a16:creationId xmlns:a16="http://schemas.microsoft.com/office/drawing/2014/main" id="{00000000-0008-0000-0600-00000E000000}"/>
            </a:ext>
          </a:extLst>
        </xdr:cNvPr>
        <xdr:cNvSpPr/>
      </xdr:nvSpPr>
      <xdr:spPr>
        <a:xfrm>
          <a:off x="11725275" y="742950"/>
          <a:ext cx="2160000" cy="450000"/>
        </a:xfrm>
        <a:prstGeom prst="roundRect">
          <a:avLst/>
        </a:prstGeom>
        <a:solidFill>
          <a:schemeClr val="bg1">
            <a:lumMod val="50000"/>
          </a:schemeClr>
        </a:solidFill>
        <a:ln>
          <a:solidFill>
            <a:schemeClr val="bg1">
              <a:lumMod val="5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Beregninger</a:t>
          </a:r>
          <a:r>
            <a:rPr lang="da-DK" sz="1400" b="1" baseline="0">
              <a:latin typeface="Garamond" panose="02020404030301010803" pitchFamily="18" charset="0"/>
              <a:cs typeface="Arial" panose="020B0604020202020204" pitchFamily="34" charset="0"/>
            </a:rPr>
            <a:t> - Børn</a:t>
          </a:r>
        </a:p>
      </xdr:txBody>
    </xdr:sp>
    <xdr:clientData/>
  </xdr:twoCellAnchor>
  <xdr:twoCellAnchor>
    <xdr:from>
      <xdr:col>9</xdr:col>
      <xdr:colOff>123825</xdr:colOff>
      <xdr:row>2</xdr:row>
      <xdr:rowOff>0</xdr:rowOff>
    </xdr:from>
    <xdr:to>
      <xdr:col>10</xdr:col>
      <xdr:colOff>836025</xdr:colOff>
      <xdr:row>4</xdr:row>
      <xdr:rowOff>69000</xdr:rowOff>
    </xdr:to>
    <xdr:sp macro="" textlink="">
      <xdr:nvSpPr>
        <xdr:cNvPr id="15" name="Rounded Rectangle 14">
          <a:hlinkClick xmlns:r="http://schemas.openxmlformats.org/officeDocument/2006/relationships" r:id="rId6" tooltip="Beregninger - Personale"/>
          <a:extLst>
            <a:ext uri="{FF2B5EF4-FFF2-40B4-BE49-F238E27FC236}">
              <a16:creationId xmlns:a16="http://schemas.microsoft.com/office/drawing/2014/main" id="{00000000-0008-0000-0600-00000F000000}"/>
            </a:ext>
          </a:extLst>
        </xdr:cNvPr>
        <xdr:cNvSpPr/>
      </xdr:nvSpPr>
      <xdr:spPr>
        <a:xfrm>
          <a:off x="13973175" y="742950"/>
          <a:ext cx="2160000" cy="450000"/>
        </a:xfrm>
        <a:prstGeom prst="roundRect">
          <a:avLst/>
        </a:prstGeom>
        <a:solidFill>
          <a:schemeClr val="bg1">
            <a:lumMod val="50000"/>
          </a:schemeClr>
        </a:solidFill>
        <a:ln>
          <a:solidFill>
            <a:schemeClr val="bg1">
              <a:lumMod val="50000"/>
            </a:schemeClr>
          </a:solidFill>
        </a:ln>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latin typeface="Garamond" panose="02020404030301010803" pitchFamily="18" charset="0"/>
              <a:cs typeface="Arial" panose="020B0604020202020204" pitchFamily="34" charset="0"/>
            </a:rPr>
            <a:t>Beregninger</a:t>
          </a:r>
          <a:r>
            <a:rPr lang="da-DK" sz="1400" b="1" baseline="0">
              <a:latin typeface="Garamond" panose="02020404030301010803" pitchFamily="18" charset="0"/>
              <a:cs typeface="Arial" panose="020B0604020202020204" pitchFamily="34" charset="0"/>
            </a:rPr>
            <a:t> - Personale</a:t>
          </a:r>
        </a:p>
      </xdr:txBody>
    </xdr:sp>
    <xdr:clientData/>
  </xdr:twoCellAnchor>
  <xdr:twoCellAnchor>
    <xdr:from>
      <xdr:col>2</xdr:col>
      <xdr:colOff>0</xdr:colOff>
      <xdr:row>2</xdr:row>
      <xdr:rowOff>0</xdr:rowOff>
    </xdr:from>
    <xdr:to>
      <xdr:col>2</xdr:col>
      <xdr:colOff>2160000</xdr:colOff>
      <xdr:row>4</xdr:row>
      <xdr:rowOff>69000</xdr:rowOff>
    </xdr:to>
    <xdr:sp macro="" textlink="">
      <xdr:nvSpPr>
        <xdr:cNvPr id="16" name="Rounded Rectangle 15">
          <a:hlinkClick xmlns:r="http://schemas.openxmlformats.org/officeDocument/2006/relationships" r:id="rId7" tooltip="Forside"/>
          <a:extLst>
            <a:ext uri="{FF2B5EF4-FFF2-40B4-BE49-F238E27FC236}">
              <a16:creationId xmlns:a16="http://schemas.microsoft.com/office/drawing/2014/main" id="{00000000-0008-0000-0600-000010000000}"/>
            </a:ext>
          </a:extLst>
        </xdr:cNvPr>
        <xdr:cNvSpPr/>
      </xdr:nvSpPr>
      <xdr:spPr>
        <a:xfrm>
          <a:off x="495300" y="742950"/>
          <a:ext cx="2160000" cy="450000"/>
        </a:xfrm>
        <a:prstGeom prst="roundRect">
          <a:avLst/>
        </a:prstGeom>
        <a:solidFill>
          <a:schemeClr val="accent5">
            <a:lumMod val="75000"/>
          </a:schemeClr>
        </a:solidFill>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effectLst/>
              <a:latin typeface="Garamond" panose="02020404030301010803" pitchFamily="18" charset="0"/>
              <a:cs typeface="Arial" panose="020B0604020202020204" pitchFamily="34" charset="0"/>
            </a:rPr>
            <a:t>Forside</a:t>
          </a:r>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C1:G33"/>
  <sheetViews>
    <sheetView showGridLines="0" showRowColHeaders="0" zoomScale="80" zoomScaleNormal="80" workbookViewId="0"/>
  </sheetViews>
  <sheetFormatPr defaultColWidth="9.109375" defaultRowHeight="14.4" x14ac:dyDescent="0.3"/>
  <cols>
    <col min="1" max="1" width="2.88671875" customWidth="1"/>
    <col min="2" max="2" width="5.109375" customWidth="1"/>
    <col min="3" max="3" width="2.109375" customWidth="1"/>
    <col min="4" max="4" width="9.109375" customWidth="1"/>
    <col min="5" max="5" width="172" customWidth="1"/>
    <col min="6" max="6" width="1.44140625" customWidth="1"/>
  </cols>
  <sheetData>
    <row r="1" spans="3:7" ht="21" customHeight="1" x14ac:dyDescent="0.3"/>
    <row r="2" spans="3:7" ht="13.5" customHeight="1" x14ac:dyDescent="0.3">
      <c r="C2" s="49"/>
      <c r="D2" s="50"/>
      <c r="E2" s="50"/>
      <c r="F2" s="51"/>
    </row>
    <row r="3" spans="3:7" ht="33.75" customHeight="1" x14ac:dyDescent="0.3">
      <c r="C3" s="52"/>
      <c r="D3" s="99" t="s">
        <v>49</v>
      </c>
      <c r="E3" s="53"/>
      <c r="F3" s="54"/>
      <c r="G3" s="55"/>
    </row>
    <row r="4" spans="3:7" ht="99.75" customHeight="1" x14ac:dyDescent="0.3">
      <c r="C4" s="52"/>
      <c r="D4" s="175" t="s">
        <v>183</v>
      </c>
      <c r="E4" s="175"/>
      <c r="F4" s="54"/>
      <c r="G4" s="55"/>
    </row>
    <row r="5" spans="3:7" ht="15.75" customHeight="1" x14ac:dyDescent="0.3">
      <c r="C5" s="52"/>
      <c r="D5" s="70"/>
      <c r="E5" s="70"/>
      <c r="F5" s="54"/>
      <c r="G5" s="55"/>
    </row>
    <row r="6" spans="3:7" ht="15.6" x14ac:dyDescent="0.3">
      <c r="C6" s="52"/>
      <c r="D6" s="173" t="s">
        <v>87</v>
      </c>
      <c r="E6" s="173"/>
      <c r="F6" s="54"/>
      <c r="G6" s="55"/>
    </row>
    <row r="7" spans="3:7" ht="15.6" x14ac:dyDescent="0.3">
      <c r="C7" s="52"/>
      <c r="D7" s="176" t="s">
        <v>59</v>
      </c>
      <c r="E7" s="176"/>
      <c r="F7" s="54"/>
      <c r="G7" s="55"/>
    </row>
    <row r="8" spans="3:7" ht="15.6" x14ac:dyDescent="0.3">
      <c r="C8" s="52"/>
      <c r="D8" s="176" t="s">
        <v>50</v>
      </c>
      <c r="E8" s="176"/>
      <c r="F8" s="54"/>
      <c r="G8" s="55"/>
    </row>
    <row r="9" spans="3:7" ht="15.6" x14ac:dyDescent="0.3">
      <c r="C9" s="52"/>
      <c r="D9" s="176" t="s">
        <v>51</v>
      </c>
      <c r="E9" s="176"/>
      <c r="F9" s="54"/>
      <c r="G9" s="55"/>
    </row>
    <row r="10" spans="3:7" ht="15.6" x14ac:dyDescent="0.3">
      <c r="C10" s="52"/>
      <c r="D10" s="176" t="s">
        <v>52</v>
      </c>
      <c r="E10" s="176"/>
      <c r="F10" s="54"/>
      <c r="G10" s="55"/>
    </row>
    <row r="11" spans="3:7" ht="15.6" x14ac:dyDescent="0.3">
      <c r="C11" s="52"/>
      <c r="D11" s="70"/>
      <c r="E11" s="70"/>
      <c r="F11" s="54"/>
      <c r="G11" s="55"/>
    </row>
    <row r="12" spans="3:7" ht="33.75" customHeight="1" x14ac:dyDescent="0.3">
      <c r="C12" s="52"/>
      <c r="D12" s="173" t="s">
        <v>181</v>
      </c>
      <c r="E12" s="173"/>
      <c r="F12" s="54"/>
      <c r="G12" s="55"/>
    </row>
    <row r="13" spans="3:7" ht="15.75" customHeight="1" x14ac:dyDescent="0.3">
      <c r="C13" s="52"/>
      <c r="D13" s="70"/>
      <c r="E13" s="70"/>
      <c r="F13" s="54"/>
      <c r="G13" s="55"/>
    </row>
    <row r="14" spans="3:7" ht="15.6" x14ac:dyDescent="0.3">
      <c r="C14" s="52"/>
      <c r="D14" s="174" t="s">
        <v>160</v>
      </c>
      <c r="E14" s="174"/>
      <c r="F14" s="54"/>
      <c r="G14" s="55"/>
    </row>
    <row r="15" spans="3:7" ht="38.25" customHeight="1" x14ac:dyDescent="0.3">
      <c r="C15" s="52"/>
      <c r="D15" s="173" t="s">
        <v>159</v>
      </c>
      <c r="E15" s="173"/>
      <c r="F15" s="54"/>
      <c r="G15" s="55"/>
    </row>
    <row r="16" spans="3:7" ht="15.6" x14ac:dyDescent="0.3">
      <c r="C16" s="52"/>
      <c r="D16" s="70"/>
      <c r="E16" s="70"/>
      <c r="F16" s="54"/>
      <c r="G16" s="55"/>
    </row>
    <row r="17" spans="3:7" ht="15.6" x14ac:dyDescent="0.3">
      <c r="C17" s="52"/>
      <c r="D17" s="47"/>
      <c r="E17" s="56" t="s">
        <v>182</v>
      </c>
      <c r="F17" s="54"/>
      <c r="G17" s="55"/>
    </row>
    <row r="18" spans="3:7" ht="15.6" x14ac:dyDescent="0.3">
      <c r="C18" s="52"/>
      <c r="D18" s="70"/>
      <c r="E18" s="70"/>
      <c r="F18" s="54"/>
      <c r="G18" s="55"/>
    </row>
    <row r="19" spans="3:7" ht="15.75" customHeight="1" x14ac:dyDescent="0.3">
      <c r="C19" s="52"/>
      <c r="D19" s="48"/>
      <c r="E19" s="56" t="s">
        <v>185</v>
      </c>
      <c r="F19" s="54"/>
      <c r="G19" s="55"/>
    </row>
    <row r="20" spans="3:7" ht="15.75" customHeight="1" x14ac:dyDescent="0.3">
      <c r="C20" s="52"/>
      <c r="D20" s="70"/>
      <c r="E20" s="70"/>
      <c r="F20" s="54"/>
      <c r="G20" s="55"/>
    </row>
    <row r="21" spans="3:7" ht="15.75" customHeight="1" x14ac:dyDescent="0.3">
      <c r="C21" s="52"/>
      <c r="D21" s="64"/>
      <c r="E21" s="172" t="s">
        <v>161</v>
      </c>
      <c r="F21" s="54"/>
      <c r="G21" s="55"/>
    </row>
    <row r="22" spans="3:7" ht="15.6" x14ac:dyDescent="0.3">
      <c r="C22" s="52"/>
      <c r="D22" s="55"/>
      <c r="E22" s="172"/>
      <c r="F22" s="54"/>
      <c r="G22" s="55"/>
    </row>
    <row r="23" spans="3:7" ht="10.5" customHeight="1" x14ac:dyDescent="0.3">
      <c r="C23" s="52"/>
      <c r="D23" s="55"/>
      <c r="E23" s="167"/>
      <c r="F23" s="54"/>
      <c r="G23" s="55"/>
    </row>
    <row r="24" spans="3:7" ht="15.6" x14ac:dyDescent="0.3">
      <c r="C24" s="52"/>
      <c r="D24" s="151">
        <v>0</v>
      </c>
      <c r="E24" s="56" t="s">
        <v>184</v>
      </c>
      <c r="F24" s="54"/>
      <c r="G24" s="55"/>
    </row>
    <row r="25" spans="3:7" ht="15.6" x14ac:dyDescent="0.3">
      <c r="C25" s="52"/>
      <c r="E25" s="55"/>
      <c r="F25" s="54"/>
      <c r="G25" s="55"/>
    </row>
    <row r="26" spans="3:7" ht="15.6" x14ac:dyDescent="0.3">
      <c r="C26" s="52"/>
      <c r="D26" s="57" t="s">
        <v>53</v>
      </c>
      <c r="E26" s="55"/>
      <c r="F26" s="54"/>
      <c r="G26" s="55"/>
    </row>
    <row r="27" spans="3:7" ht="15.6" x14ac:dyDescent="0.3">
      <c r="C27" s="52"/>
      <c r="D27" s="55" t="s">
        <v>55</v>
      </c>
      <c r="E27" s="55"/>
      <c r="F27" s="54"/>
      <c r="G27" s="55"/>
    </row>
    <row r="28" spans="3:7" ht="6" customHeight="1" x14ac:dyDescent="0.3">
      <c r="C28" s="52"/>
      <c r="F28" s="58"/>
    </row>
    <row r="29" spans="3:7" x14ac:dyDescent="0.3">
      <c r="C29" s="52"/>
      <c r="F29" s="58"/>
    </row>
    <row r="30" spans="3:7" x14ac:dyDescent="0.3">
      <c r="C30" s="52"/>
      <c r="F30" s="58"/>
    </row>
    <row r="31" spans="3:7" x14ac:dyDescent="0.3">
      <c r="C31" s="52"/>
      <c r="F31" s="58"/>
    </row>
    <row r="32" spans="3:7" x14ac:dyDescent="0.3">
      <c r="C32" s="52"/>
      <c r="F32" s="58"/>
    </row>
    <row r="33" spans="3:6" x14ac:dyDescent="0.3">
      <c r="C33" s="59"/>
      <c r="D33" s="60"/>
      <c r="E33" s="60"/>
      <c r="F33" s="61"/>
    </row>
  </sheetData>
  <sheetProtection algorithmName="SHA-512" hashValue="6tEGPXwpBB7Gq3hRZ2CWXPBVsISD3rsKTU3WyEngnikV1D+5c+PfbeQ8fvIyQW/CYQV/K8AW5ZuB6vf9Ve9F6A==" saltValue="EzxeQvhadDVkrv9myCO6+g==" spinCount="100000" sheet="1" objects="1" scenarios="1"/>
  <mergeCells count="10">
    <mergeCell ref="E21:E22"/>
    <mergeCell ref="D12:E12"/>
    <mergeCell ref="D14:E14"/>
    <mergeCell ref="D15:E15"/>
    <mergeCell ref="D4:E4"/>
    <mergeCell ref="D6:E6"/>
    <mergeCell ref="D7:E7"/>
    <mergeCell ref="D8:E8"/>
    <mergeCell ref="D9:E9"/>
    <mergeCell ref="D10:E10"/>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C1:G28"/>
  <sheetViews>
    <sheetView showRowColHeaders="0" workbookViewId="0">
      <selection activeCell="C24" sqref="C24"/>
    </sheetView>
  </sheetViews>
  <sheetFormatPr defaultColWidth="9.109375" defaultRowHeight="14.4" x14ac:dyDescent="0.3"/>
  <cols>
    <col min="1" max="1" width="1.6640625" style="2" customWidth="1"/>
    <col min="2" max="2" width="7.6640625" style="2" customWidth="1"/>
    <col min="3" max="3" width="67.44140625" style="2" customWidth="1"/>
    <col min="4" max="4" width="53.33203125" style="2" customWidth="1"/>
    <col min="5" max="5" width="37.109375" style="2" customWidth="1"/>
    <col min="6" max="6" width="22.6640625" style="2" customWidth="1"/>
    <col min="7" max="7" width="16.88671875" style="2" customWidth="1"/>
    <col min="8" max="8" width="18.6640625" style="2" customWidth="1"/>
    <col min="9" max="9" width="20" style="2" customWidth="1"/>
    <col min="10" max="16384" width="9.109375" style="2"/>
  </cols>
  <sheetData>
    <row r="1" spans="3:5" s="1" customFormat="1" ht="40.5" customHeight="1" x14ac:dyDescent="0.55000000000000004">
      <c r="C1" s="7" t="s">
        <v>88</v>
      </c>
    </row>
    <row r="2" spans="3:5" ht="18" customHeight="1" x14ac:dyDescent="0.3"/>
    <row r="3" spans="3:5" ht="18" customHeight="1" x14ac:dyDescent="0.3"/>
    <row r="4" spans="3:5" ht="18" customHeight="1" x14ac:dyDescent="0.3"/>
    <row r="5" spans="3:5" ht="18" customHeight="1" x14ac:dyDescent="0.3"/>
    <row r="6" spans="3:5" ht="18" customHeight="1" x14ac:dyDescent="0.3"/>
    <row r="7" spans="3:5" ht="27.75" customHeight="1" x14ac:dyDescent="0.3">
      <c r="C7" s="169" t="s">
        <v>114</v>
      </c>
      <c r="D7" s="169"/>
      <c r="E7" s="169"/>
    </row>
    <row r="8" spans="3:5" ht="37.5" customHeight="1" x14ac:dyDescent="0.3">
      <c r="C8" s="177"/>
      <c r="D8" s="177"/>
      <c r="E8" s="177"/>
    </row>
    <row r="11" spans="3:5" x14ac:dyDescent="0.3">
      <c r="C11" s="71" t="s">
        <v>32</v>
      </c>
    </row>
    <row r="12" spans="3:5" x14ac:dyDescent="0.3">
      <c r="C12" s="46" t="s">
        <v>186</v>
      </c>
    </row>
    <row r="15" spans="3:5" x14ac:dyDescent="0.3">
      <c r="C15" s="71" t="s">
        <v>61</v>
      </c>
    </row>
    <row r="16" spans="3:5" x14ac:dyDescent="0.3">
      <c r="C16" s="46">
        <v>2025</v>
      </c>
    </row>
    <row r="17" spans="3:7" x14ac:dyDescent="0.3">
      <c r="G17" s="72"/>
    </row>
    <row r="19" spans="3:7" x14ac:dyDescent="0.3">
      <c r="C19" s="71" t="s">
        <v>113</v>
      </c>
    </row>
    <row r="20" spans="3:7" x14ac:dyDescent="0.3">
      <c r="C20" s="66" t="s">
        <v>62</v>
      </c>
    </row>
    <row r="23" spans="3:7" x14ac:dyDescent="0.3">
      <c r="C23" s="73" t="s">
        <v>54</v>
      </c>
    </row>
    <row r="24" spans="3:7" x14ac:dyDescent="0.3">
      <c r="C24" s="67">
        <v>2.1</v>
      </c>
    </row>
    <row r="27" spans="3:7" ht="28.8" x14ac:dyDescent="0.3">
      <c r="C27" s="5" t="s">
        <v>176</v>
      </c>
      <c r="D27" s="5" t="s">
        <v>121</v>
      </c>
    </row>
    <row r="28" spans="3:7" x14ac:dyDescent="0.3">
      <c r="C28" s="46"/>
      <c r="D28" s="67"/>
    </row>
  </sheetData>
  <sheetProtection algorithmName="SHA-512" hashValue="VBVlNU2MuVkLyedAMpIQDk8jdIsh27pgVSzGs2iMih64F/XK+fPrn37+g6jFmiI9DrpkOgHuown/i6Lr3CsUpA==" saltValue="RlHwd4lLDZNNIBgnbAlm9A==" spinCount="100000" sheet="1" objects="1" scenarios="1"/>
  <mergeCells count="1">
    <mergeCell ref="C7:E8"/>
  </mergeCells>
  <conditionalFormatting sqref="C23:C24">
    <cfRule type="expression" dxfId="17" priority="2">
      <formula>OR(Inst_typ=0,Inst_typ="Vuggestue",Inst_typ="Børnehave")</formula>
    </cfRule>
  </conditionalFormatting>
  <conditionalFormatting sqref="C27:D28">
    <cfRule type="expression" dxfId="16" priority="1">
      <formula>OR(Inst_typ=0,Inst_typ="Vuggestue",Inst_typ="Børnehave",Inst_typ="Vug og BH")</formula>
    </cfRule>
  </conditionalFormatting>
  <dataValidations count="3">
    <dataValidation type="whole" allowBlank="1" showInputMessage="1" showErrorMessage="1" errorTitle="Ugyldig indtastning" error="Du kan ikke indtaste et årstal, der er mindre end 2022 eller større end 2050." sqref="C16" xr:uid="{00000000-0002-0000-0100-000000000000}">
      <formula1>2022</formula1>
      <formula2>2050</formula2>
    </dataValidation>
    <dataValidation type="list" allowBlank="1" showInputMessage="1" showErrorMessage="1" sqref="D28" xr:uid="{00000000-0002-0000-0100-000001000000}">
      <formula1>List_opryk</formula1>
    </dataValidation>
    <dataValidation type="list" allowBlank="1" showInputMessage="1" showErrorMessage="1" sqref="C20" xr:uid="{00000000-0002-0000-0100-000002000000}">
      <formula1>Inst_liste</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Teknikfane!$C$16:$C$28</xm:f>
          </x14:formula1>
          <xm:sqref>C28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C1:M554"/>
  <sheetViews>
    <sheetView showRowColHeaders="0" zoomScale="90" zoomScaleNormal="90" workbookViewId="0">
      <selection activeCell="A2" sqref="A2"/>
    </sheetView>
  </sheetViews>
  <sheetFormatPr defaultColWidth="9.109375" defaultRowHeight="14.4" x14ac:dyDescent="0.3"/>
  <cols>
    <col min="1" max="1" width="1.6640625" style="2" customWidth="1"/>
    <col min="2" max="2" width="7.6640625" style="2" customWidth="1"/>
    <col min="3" max="3" width="29.109375" style="2" customWidth="1"/>
    <col min="4" max="4" width="24.88671875" style="122" customWidth="1"/>
    <col min="5" max="7" width="21.6640625" style="122" customWidth="1"/>
    <col min="8" max="8" width="24.33203125" style="122" customWidth="1"/>
    <col min="9" max="9" width="25.5546875" style="122" customWidth="1"/>
    <col min="10" max="10" width="25.44140625" style="122" customWidth="1"/>
    <col min="11" max="11" width="29.33203125" style="122" customWidth="1"/>
    <col min="12" max="12" width="4.6640625" style="2" customWidth="1"/>
    <col min="13" max="13" width="97.109375" style="2" customWidth="1"/>
    <col min="14" max="16384" width="9.109375" style="2"/>
  </cols>
  <sheetData>
    <row r="1" spans="3:11" s="1" customFormat="1" ht="40.5" customHeight="1" x14ac:dyDescent="0.55000000000000004">
      <c r="C1" s="7" t="s">
        <v>120</v>
      </c>
    </row>
    <row r="2" spans="3:11" ht="18" customHeight="1" x14ac:dyDescent="0.3">
      <c r="D2" s="2"/>
      <c r="E2" s="2"/>
      <c r="F2" s="2"/>
      <c r="G2" s="2"/>
      <c r="H2" s="2"/>
      <c r="I2" s="2"/>
      <c r="J2" s="2"/>
      <c r="K2" s="2"/>
    </row>
    <row r="3" spans="3:11" ht="18" customHeight="1" x14ac:dyDescent="0.3">
      <c r="D3" s="2"/>
      <c r="E3" s="2"/>
      <c r="F3" s="2"/>
      <c r="G3" s="2"/>
      <c r="H3" s="2"/>
      <c r="I3" s="74"/>
      <c r="J3" s="2"/>
      <c r="K3" s="2"/>
    </row>
    <row r="4" spans="3:11" ht="18" customHeight="1" x14ac:dyDescent="0.3">
      <c r="D4" s="2"/>
      <c r="E4" s="2"/>
      <c r="F4" s="2"/>
      <c r="G4" s="2"/>
      <c r="H4" s="2"/>
      <c r="I4" s="12"/>
      <c r="J4" s="2"/>
      <c r="K4" s="2"/>
    </row>
    <row r="5" spans="3:11" ht="18" customHeight="1" x14ac:dyDescent="0.3">
      <c r="D5" s="2"/>
      <c r="E5" s="2"/>
      <c r="F5" s="2"/>
      <c r="G5" s="2"/>
      <c r="H5" s="2"/>
      <c r="I5" s="12"/>
      <c r="J5" s="2"/>
      <c r="K5" s="2"/>
    </row>
    <row r="6" spans="3:11" ht="18" customHeight="1" x14ac:dyDescent="0.3">
      <c r="D6" s="2"/>
      <c r="E6" s="2"/>
      <c r="F6" s="2"/>
      <c r="G6" s="2"/>
      <c r="H6" s="2"/>
      <c r="I6" s="2"/>
      <c r="J6" s="2"/>
      <c r="K6" s="2"/>
    </row>
    <row r="7" spans="3:11" ht="33.75" customHeight="1" x14ac:dyDescent="0.3">
      <c r="C7" s="169" t="s">
        <v>154</v>
      </c>
      <c r="D7" s="169"/>
      <c r="E7" s="169"/>
      <c r="F7" s="169"/>
      <c r="G7" s="169"/>
      <c r="H7" s="169"/>
      <c r="I7" s="2"/>
      <c r="J7" s="2"/>
      <c r="K7" s="2"/>
    </row>
    <row r="8" spans="3:11" ht="78" customHeight="1" x14ac:dyDescent="0.3">
      <c r="C8" s="177"/>
      <c r="D8" s="177"/>
      <c r="E8" s="177"/>
      <c r="F8" s="177"/>
      <c r="G8" s="177"/>
      <c r="H8" s="177"/>
      <c r="I8" s="2"/>
      <c r="J8" s="2"/>
      <c r="K8" s="2"/>
    </row>
    <row r="9" spans="3:11" x14ac:dyDescent="0.3">
      <c r="D9" s="2"/>
      <c r="E9" s="2"/>
      <c r="F9" s="2"/>
      <c r="G9" s="2"/>
      <c r="H9" s="2"/>
      <c r="I9" s="2"/>
      <c r="J9" s="2"/>
      <c r="K9" s="2"/>
    </row>
    <row r="10" spans="3:11" x14ac:dyDescent="0.3">
      <c r="D10" s="2"/>
      <c r="E10" s="2"/>
      <c r="F10" s="2"/>
      <c r="G10" s="2"/>
      <c r="H10" s="2"/>
      <c r="I10" s="2"/>
      <c r="J10" s="12"/>
      <c r="K10" s="2"/>
    </row>
    <row r="11" spans="3:11" x14ac:dyDescent="0.3">
      <c r="C11" s="74" t="s">
        <v>168</v>
      </c>
      <c r="D11" s="2"/>
      <c r="E11" s="2"/>
      <c r="F11" s="2"/>
      <c r="G11" s="2"/>
      <c r="H11" s="2"/>
      <c r="I11" s="2"/>
      <c r="J11" s="12"/>
      <c r="K11" s="2"/>
    </row>
    <row r="12" spans="3:11" ht="28.8" x14ac:dyDescent="0.3">
      <c r="C12" s="8"/>
      <c r="D12" s="8"/>
      <c r="E12" s="8"/>
      <c r="F12" s="8"/>
      <c r="G12" s="8"/>
      <c r="H12" s="8"/>
      <c r="I12" s="8" t="s">
        <v>29</v>
      </c>
      <c r="J12" s="8" t="s">
        <v>37</v>
      </c>
      <c r="K12" s="8" t="s">
        <v>38</v>
      </c>
    </row>
    <row r="13" spans="3:11" ht="15" thickBot="1" x14ac:dyDescent="0.35">
      <c r="C13" s="75" t="s">
        <v>56</v>
      </c>
      <c r="D13" s="75"/>
      <c r="E13" s="4"/>
      <c r="F13" s="4"/>
      <c r="G13" s="4"/>
      <c r="H13" s="4"/>
      <c r="I13" s="126">
        <f>sum_vug_b</f>
        <v>9.5835616438356173</v>
      </c>
      <c r="J13" s="126">
        <f>sum_02bh_b</f>
        <v>0.75616438356164384</v>
      </c>
      <c r="K13" s="126">
        <f>sum_bh_b</f>
        <v>16.838356164383562</v>
      </c>
    </row>
    <row r="14" spans="3:11" ht="15" thickTop="1" x14ac:dyDescent="0.3">
      <c r="D14" s="2"/>
      <c r="E14" s="2"/>
      <c r="F14" s="2"/>
      <c r="G14" s="2"/>
      <c r="H14" s="2"/>
      <c r="I14" s="2"/>
      <c r="J14" s="12"/>
      <c r="K14" s="2"/>
    </row>
    <row r="15" spans="3:11" x14ac:dyDescent="0.3">
      <c r="D15" s="2"/>
      <c r="E15" s="2"/>
      <c r="F15" s="2"/>
      <c r="G15" s="2"/>
      <c r="H15" s="2"/>
      <c r="I15" s="2"/>
      <c r="J15" s="12"/>
      <c r="K15" s="2"/>
    </row>
    <row r="16" spans="3:11" x14ac:dyDescent="0.3">
      <c r="D16" s="2"/>
      <c r="E16" s="2"/>
      <c r="F16" s="2"/>
      <c r="G16" s="2"/>
      <c r="H16" s="2"/>
      <c r="I16" s="2"/>
      <c r="J16" s="12"/>
      <c r="K16" s="2"/>
    </row>
    <row r="17" spans="3:13" x14ac:dyDescent="0.3">
      <c r="C17" s="74" t="s">
        <v>173</v>
      </c>
      <c r="D17" s="2"/>
      <c r="E17" s="2"/>
      <c r="F17" s="76"/>
      <c r="G17" s="2"/>
      <c r="H17" s="2"/>
      <c r="I17" s="2"/>
      <c r="J17" s="12"/>
      <c r="K17" s="2"/>
    </row>
    <row r="18" spans="3:13" ht="33" customHeight="1" x14ac:dyDescent="0.3">
      <c r="C18" s="86" t="s">
        <v>68</v>
      </c>
      <c r="D18" s="8" t="s">
        <v>67</v>
      </c>
      <c r="E18" s="8" t="s">
        <v>69</v>
      </c>
      <c r="F18" s="8" t="s">
        <v>70</v>
      </c>
      <c r="G18" s="8" t="s">
        <v>71</v>
      </c>
      <c r="H18" s="8" t="s">
        <v>72</v>
      </c>
      <c r="I18" s="20" t="s">
        <v>29</v>
      </c>
      <c r="J18" s="8" t="s">
        <v>37</v>
      </c>
      <c r="K18" s="8" t="s">
        <v>38</v>
      </c>
    </row>
    <row r="19" spans="3:13" x14ac:dyDescent="0.3">
      <c r="C19" s="42" t="s">
        <v>187</v>
      </c>
      <c r="D19" s="45" t="s">
        <v>16</v>
      </c>
      <c r="E19" s="43">
        <v>43856</v>
      </c>
      <c r="F19" s="43">
        <v>45809</v>
      </c>
      <c r="G19" s="44">
        <v>46022</v>
      </c>
      <c r="H19" s="45">
        <v>37</v>
      </c>
      <c r="I19" s="38">
        <f>Børn_beregning!V19</f>
        <v>0</v>
      </c>
      <c r="J19" s="141">
        <f>Børn_beregning!W19</f>
        <v>0</v>
      </c>
      <c r="K19" s="39">
        <f>Børn_beregning!X19</f>
        <v>0.58630136986301373</v>
      </c>
      <c r="L19" s="122">
        <f t="shared" ref="L19:L82" si="0">IF(OR(F19="",G19=""),0,IF(AND(AND(F19&lt;&gt;"",G19&lt;&gt;""),F19&gt;G19),1,IF(AND(år&lt;&gt;0,(AND(OR(YEAR(F19)&lt;&gt;år,YEAR(G19)&lt;&gt;år))),OR(YEAR(F19&lt;&gt;""),YEAR(G19&lt;&gt;""))),1,0)))</f>
        <v>0</v>
      </c>
      <c r="M19" s="12" t="str">
        <f t="shared" ref="M19:M82" si="1">IF(AND(AND(F19&lt;&gt;"",G19&lt;&gt;""),F19&gt;G19),"Der er foretaget en indtastningsfejl. Indskrivningsdatoen ligger efter udskrivningsdatoen, hvilket medfører, at fuldtidsomregningen bliver negativ",IF(OR(F19="",G19=""),"",IF(AND(år&lt;&gt;0,(AND(OR(YEAR(F19)&lt;&gt;år,YEAR(G19)&lt;&gt;år))),OR(YEAR(F19&lt;&gt;""),YEAR(G19&lt;&gt;""))),"Der er foretaget en indtastningsfejl. Indskrivnings- eller udskrivningsdatoen er ikke i overenstemmelse med det angivne beregningsår (trin 1)","")))</f>
        <v/>
      </c>
    </row>
    <row r="20" spans="3:13" x14ac:dyDescent="0.3">
      <c r="C20" s="42" t="s">
        <v>188</v>
      </c>
      <c r="D20" s="45" t="s">
        <v>16</v>
      </c>
      <c r="E20" s="43">
        <v>43862</v>
      </c>
      <c r="F20" s="43">
        <v>45658</v>
      </c>
      <c r="G20" s="44">
        <v>46022</v>
      </c>
      <c r="H20" s="45">
        <v>37</v>
      </c>
      <c r="I20" s="38">
        <f>Børn_beregning!V20</f>
        <v>0</v>
      </c>
      <c r="J20" s="39">
        <f>Børn_beregning!W20</f>
        <v>0</v>
      </c>
      <c r="K20" s="39">
        <f>Børn_beregning!X20</f>
        <v>1</v>
      </c>
      <c r="L20" s="122">
        <f t="shared" si="0"/>
        <v>0</v>
      </c>
      <c r="M20" s="12" t="str">
        <f t="shared" si="1"/>
        <v/>
      </c>
    </row>
    <row r="21" spans="3:13" x14ac:dyDescent="0.3">
      <c r="C21" s="42" t="s">
        <v>189</v>
      </c>
      <c r="D21" s="45" t="s">
        <v>16</v>
      </c>
      <c r="E21" s="43">
        <v>43934</v>
      </c>
      <c r="F21" s="43">
        <v>45658</v>
      </c>
      <c r="G21" s="44">
        <v>46022</v>
      </c>
      <c r="H21" s="45">
        <v>37</v>
      </c>
      <c r="I21" s="38">
        <f>Børn_beregning!V21</f>
        <v>0</v>
      </c>
      <c r="J21" s="39">
        <f>Børn_beregning!W21</f>
        <v>0</v>
      </c>
      <c r="K21" s="39">
        <f>Børn_beregning!X21</f>
        <v>1</v>
      </c>
      <c r="L21" s="122">
        <f t="shared" si="0"/>
        <v>0</v>
      </c>
      <c r="M21" s="12" t="str">
        <f t="shared" si="1"/>
        <v/>
      </c>
    </row>
    <row r="22" spans="3:13" x14ac:dyDescent="0.3">
      <c r="C22" s="42" t="s">
        <v>190</v>
      </c>
      <c r="D22" s="45" t="s">
        <v>16</v>
      </c>
      <c r="E22" s="43">
        <v>43967</v>
      </c>
      <c r="F22" s="43">
        <v>45658</v>
      </c>
      <c r="G22" s="44">
        <v>45930</v>
      </c>
      <c r="H22" s="45">
        <v>37</v>
      </c>
      <c r="I22" s="38">
        <f>Børn_beregning!V22</f>
        <v>0</v>
      </c>
      <c r="J22" s="39">
        <f>Børn_beregning!W22</f>
        <v>0</v>
      </c>
      <c r="K22" s="39">
        <f>Børn_beregning!X22</f>
        <v>0.74794520547945209</v>
      </c>
      <c r="L22" s="122">
        <f t="shared" si="0"/>
        <v>0</v>
      </c>
      <c r="M22" s="12" t="str">
        <f t="shared" si="1"/>
        <v/>
      </c>
    </row>
    <row r="23" spans="3:13" x14ac:dyDescent="0.3">
      <c r="C23" s="42" t="s">
        <v>191</v>
      </c>
      <c r="D23" s="45" t="s">
        <v>16</v>
      </c>
      <c r="E23" s="43">
        <v>43990</v>
      </c>
      <c r="F23" s="43">
        <v>45658</v>
      </c>
      <c r="G23" s="44">
        <v>46022</v>
      </c>
      <c r="H23" s="45">
        <v>37</v>
      </c>
      <c r="I23" s="38">
        <f>Børn_beregning!V23</f>
        <v>0</v>
      </c>
      <c r="J23" s="39">
        <f>Børn_beregning!W23</f>
        <v>0</v>
      </c>
      <c r="K23" s="39">
        <f>Børn_beregning!X23</f>
        <v>1</v>
      </c>
      <c r="L23" s="122">
        <f t="shared" si="0"/>
        <v>0</v>
      </c>
      <c r="M23" s="12" t="str">
        <f t="shared" si="1"/>
        <v/>
      </c>
    </row>
    <row r="24" spans="3:13" x14ac:dyDescent="0.3">
      <c r="C24" s="42" t="s">
        <v>192</v>
      </c>
      <c r="D24" s="45" t="s">
        <v>16</v>
      </c>
      <c r="E24" s="43">
        <v>44041</v>
      </c>
      <c r="F24" s="43">
        <v>45658</v>
      </c>
      <c r="G24" s="44">
        <v>46022</v>
      </c>
      <c r="H24" s="45">
        <v>37</v>
      </c>
      <c r="I24" s="38">
        <f>Børn_beregning!V24</f>
        <v>0</v>
      </c>
      <c r="J24" s="39">
        <f>Børn_beregning!W24</f>
        <v>0</v>
      </c>
      <c r="K24" s="39">
        <f>Børn_beregning!X24</f>
        <v>1</v>
      </c>
      <c r="L24" s="122">
        <f t="shared" si="0"/>
        <v>0</v>
      </c>
      <c r="M24" s="12" t="str">
        <f t="shared" si="1"/>
        <v/>
      </c>
    </row>
    <row r="25" spans="3:13" x14ac:dyDescent="0.3">
      <c r="C25" s="42" t="s">
        <v>193</v>
      </c>
      <c r="D25" s="45" t="s">
        <v>16</v>
      </c>
      <c r="E25" s="43">
        <v>44204</v>
      </c>
      <c r="F25" s="43">
        <v>45658</v>
      </c>
      <c r="G25" s="44">
        <v>46022</v>
      </c>
      <c r="H25" s="45">
        <v>37</v>
      </c>
      <c r="I25" s="38">
        <f>Børn_beregning!V25</f>
        <v>0</v>
      </c>
      <c r="J25" s="39">
        <f>Børn_beregning!W25</f>
        <v>0</v>
      </c>
      <c r="K25" s="39">
        <f>Børn_beregning!X25</f>
        <v>1</v>
      </c>
      <c r="L25" s="122">
        <f t="shared" si="0"/>
        <v>0</v>
      </c>
      <c r="M25" s="12" t="str">
        <f t="shared" si="1"/>
        <v/>
      </c>
    </row>
    <row r="26" spans="3:13" x14ac:dyDescent="0.3">
      <c r="C26" s="42" t="s">
        <v>194</v>
      </c>
      <c r="D26" s="45" t="s">
        <v>16</v>
      </c>
      <c r="E26" s="43">
        <v>44292</v>
      </c>
      <c r="F26" s="43">
        <v>45658</v>
      </c>
      <c r="G26" s="44">
        <v>46022</v>
      </c>
      <c r="H26" s="45">
        <v>37</v>
      </c>
      <c r="I26" s="38">
        <f>Børn_beregning!V26</f>
        <v>0</v>
      </c>
      <c r="J26" s="39">
        <f>Børn_beregning!W26</f>
        <v>0</v>
      </c>
      <c r="K26" s="39">
        <f>Børn_beregning!X26</f>
        <v>1</v>
      </c>
      <c r="L26" s="122">
        <f t="shared" si="0"/>
        <v>0</v>
      </c>
      <c r="M26" s="12" t="str">
        <f t="shared" si="1"/>
        <v/>
      </c>
    </row>
    <row r="27" spans="3:13" x14ac:dyDescent="0.3">
      <c r="C27" s="42" t="s">
        <v>195</v>
      </c>
      <c r="D27" s="45" t="s">
        <v>16</v>
      </c>
      <c r="E27" s="43">
        <v>44308</v>
      </c>
      <c r="F27" s="43">
        <v>45658</v>
      </c>
      <c r="G27" s="44">
        <v>46022</v>
      </c>
      <c r="H27" s="45">
        <v>37</v>
      </c>
      <c r="I27" s="38">
        <f>Børn_beregning!V27</f>
        <v>0</v>
      </c>
      <c r="J27" s="39">
        <f>Børn_beregning!W27</f>
        <v>0</v>
      </c>
      <c r="K27" s="39">
        <f>Børn_beregning!X27</f>
        <v>1</v>
      </c>
      <c r="L27" s="122">
        <f t="shared" si="0"/>
        <v>0</v>
      </c>
      <c r="M27" s="12" t="str">
        <f t="shared" si="1"/>
        <v/>
      </c>
    </row>
    <row r="28" spans="3:13" x14ac:dyDescent="0.3">
      <c r="C28" s="42" t="s">
        <v>196</v>
      </c>
      <c r="D28" s="45" t="s">
        <v>16</v>
      </c>
      <c r="E28" s="43">
        <v>44361</v>
      </c>
      <c r="F28" s="43">
        <v>45658</v>
      </c>
      <c r="G28" s="44">
        <v>46022</v>
      </c>
      <c r="H28" s="45">
        <v>37</v>
      </c>
      <c r="I28" s="38">
        <f>Børn_beregning!V28</f>
        <v>0</v>
      </c>
      <c r="J28" s="39">
        <f>Børn_beregning!W28</f>
        <v>0</v>
      </c>
      <c r="K28" s="39">
        <f>Børn_beregning!X28</f>
        <v>1</v>
      </c>
      <c r="L28" s="122">
        <f t="shared" si="0"/>
        <v>0</v>
      </c>
      <c r="M28" s="12" t="str">
        <f t="shared" si="1"/>
        <v/>
      </c>
    </row>
    <row r="29" spans="3:13" x14ac:dyDescent="0.3">
      <c r="C29" s="42" t="s">
        <v>197</v>
      </c>
      <c r="D29" s="45" t="s">
        <v>16</v>
      </c>
      <c r="E29" s="43">
        <v>44370</v>
      </c>
      <c r="F29" s="43">
        <v>45658</v>
      </c>
      <c r="G29" s="44">
        <v>46022</v>
      </c>
      <c r="H29" s="45">
        <v>37</v>
      </c>
      <c r="I29" s="38">
        <f>Børn_beregning!V29</f>
        <v>0</v>
      </c>
      <c r="J29" s="39">
        <f>Børn_beregning!W29</f>
        <v>0</v>
      </c>
      <c r="K29" s="39">
        <f>Børn_beregning!X29</f>
        <v>1</v>
      </c>
      <c r="L29" s="122">
        <f t="shared" si="0"/>
        <v>0</v>
      </c>
      <c r="M29" s="12" t="str">
        <f t="shared" si="1"/>
        <v/>
      </c>
    </row>
    <row r="30" spans="3:13" x14ac:dyDescent="0.3">
      <c r="C30" s="42" t="s">
        <v>198</v>
      </c>
      <c r="D30" s="45" t="s">
        <v>16</v>
      </c>
      <c r="E30" s="43">
        <v>44384</v>
      </c>
      <c r="F30" s="43">
        <v>45658</v>
      </c>
      <c r="G30" s="44">
        <v>46022</v>
      </c>
      <c r="H30" s="45">
        <v>37</v>
      </c>
      <c r="I30" s="38">
        <f>Børn_beregning!V30</f>
        <v>0</v>
      </c>
      <c r="J30" s="39">
        <f>Børn_beregning!W30</f>
        <v>0</v>
      </c>
      <c r="K30" s="39">
        <f>Børn_beregning!X30</f>
        <v>1</v>
      </c>
      <c r="L30" s="122">
        <f t="shared" si="0"/>
        <v>0</v>
      </c>
      <c r="M30" s="12" t="str">
        <f t="shared" si="1"/>
        <v/>
      </c>
    </row>
    <row r="31" spans="3:13" x14ac:dyDescent="0.3">
      <c r="C31" s="42" t="s">
        <v>199</v>
      </c>
      <c r="D31" s="45" t="s">
        <v>16</v>
      </c>
      <c r="E31" s="43">
        <v>44386</v>
      </c>
      <c r="F31" s="43">
        <v>45658</v>
      </c>
      <c r="G31" s="44">
        <v>46022</v>
      </c>
      <c r="H31" s="45">
        <v>37</v>
      </c>
      <c r="I31" s="38">
        <f>Børn_beregning!V31</f>
        <v>0</v>
      </c>
      <c r="J31" s="39">
        <f>Børn_beregning!W31</f>
        <v>0</v>
      </c>
      <c r="K31" s="39">
        <f>Børn_beregning!X31</f>
        <v>1</v>
      </c>
      <c r="L31" s="122">
        <f t="shared" si="0"/>
        <v>0</v>
      </c>
      <c r="M31" s="12" t="str">
        <f t="shared" si="1"/>
        <v/>
      </c>
    </row>
    <row r="32" spans="3:13" x14ac:dyDescent="0.3">
      <c r="C32" s="42" t="s">
        <v>200</v>
      </c>
      <c r="D32" s="45" t="s">
        <v>16</v>
      </c>
      <c r="E32" s="43">
        <v>44433</v>
      </c>
      <c r="F32" s="43">
        <v>45658</v>
      </c>
      <c r="G32" s="44">
        <v>46022</v>
      </c>
      <c r="H32" s="45">
        <v>37</v>
      </c>
      <c r="I32" s="38">
        <f>Børn_beregning!V32</f>
        <v>0</v>
      </c>
      <c r="J32" s="39">
        <f>Børn_beregning!W32</f>
        <v>0</v>
      </c>
      <c r="K32" s="39">
        <f>Børn_beregning!X32</f>
        <v>1</v>
      </c>
      <c r="L32" s="122">
        <f t="shared" si="0"/>
        <v>0</v>
      </c>
      <c r="M32" s="12" t="str">
        <f t="shared" si="1"/>
        <v/>
      </c>
    </row>
    <row r="33" spans="3:13" x14ac:dyDescent="0.3">
      <c r="C33" s="42" t="s">
        <v>201</v>
      </c>
      <c r="D33" s="45" t="s">
        <v>16</v>
      </c>
      <c r="E33" s="43">
        <v>44472</v>
      </c>
      <c r="F33" s="43">
        <v>45658</v>
      </c>
      <c r="G33" s="44">
        <v>46022</v>
      </c>
      <c r="H33" s="45">
        <v>37</v>
      </c>
      <c r="I33" s="38">
        <f>Børn_beregning!V33</f>
        <v>0</v>
      </c>
      <c r="J33" s="39">
        <f>Børn_beregning!W33</f>
        <v>0</v>
      </c>
      <c r="K33" s="39">
        <f>Børn_beregning!X33</f>
        <v>1</v>
      </c>
      <c r="L33" s="122">
        <f t="shared" si="0"/>
        <v>0</v>
      </c>
      <c r="M33" s="12" t="str">
        <f t="shared" si="1"/>
        <v/>
      </c>
    </row>
    <row r="34" spans="3:13" x14ac:dyDescent="0.3">
      <c r="C34" s="42" t="s">
        <v>202</v>
      </c>
      <c r="D34" s="45" t="s">
        <v>16</v>
      </c>
      <c r="E34" s="43">
        <v>44558</v>
      </c>
      <c r="F34" s="43">
        <v>45658</v>
      </c>
      <c r="G34" s="44">
        <v>46022</v>
      </c>
      <c r="H34" s="45">
        <v>37</v>
      </c>
      <c r="I34" s="38">
        <f>Børn_beregning!V34</f>
        <v>0</v>
      </c>
      <c r="J34" s="39">
        <f>Børn_beregning!W34</f>
        <v>0</v>
      </c>
      <c r="K34" s="39">
        <f>Børn_beregning!X34</f>
        <v>1</v>
      </c>
      <c r="L34" s="122">
        <f t="shared" si="0"/>
        <v>0</v>
      </c>
      <c r="M34" s="12" t="str">
        <f t="shared" si="1"/>
        <v/>
      </c>
    </row>
    <row r="35" spans="3:13" x14ac:dyDescent="0.3">
      <c r="C35" s="42" t="s">
        <v>203</v>
      </c>
      <c r="D35" s="45" t="s">
        <v>16</v>
      </c>
      <c r="E35" s="43">
        <v>44580</v>
      </c>
      <c r="F35" s="43">
        <v>45658</v>
      </c>
      <c r="G35" s="44">
        <v>46022</v>
      </c>
      <c r="H35" s="45">
        <v>37</v>
      </c>
      <c r="I35" s="38">
        <f>Børn_beregning!V35</f>
        <v>0</v>
      </c>
      <c r="J35" s="39">
        <f>Børn_beregning!W35</f>
        <v>8.4931506849315067E-2</v>
      </c>
      <c r="K35" s="39">
        <f>Børn_beregning!X35</f>
        <v>0.91506849315068495</v>
      </c>
      <c r="L35" s="122">
        <f t="shared" si="0"/>
        <v>0</v>
      </c>
      <c r="M35" s="12" t="str">
        <f t="shared" si="1"/>
        <v/>
      </c>
    </row>
    <row r="36" spans="3:13" x14ac:dyDescent="0.3">
      <c r="C36" s="42" t="s">
        <v>204</v>
      </c>
      <c r="D36" s="45" t="s">
        <v>16</v>
      </c>
      <c r="E36" s="43">
        <v>44824</v>
      </c>
      <c r="F36" s="43">
        <v>45870</v>
      </c>
      <c r="G36" s="44">
        <v>46022</v>
      </c>
      <c r="H36" s="45">
        <v>37</v>
      </c>
      <c r="I36" s="38">
        <f>Børn_beregning!V36</f>
        <v>0</v>
      </c>
      <c r="J36" s="39">
        <f>Børn_beregning!W36</f>
        <v>0.16712328767123288</v>
      </c>
      <c r="K36" s="39">
        <f>Børn_beregning!X36</f>
        <v>0.25205479452054796</v>
      </c>
      <c r="L36" s="122">
        <f t="shared" si="0"/>
        <v>0</v>
      </c>
      <c r="M36" s="12" t="str">
        <f t="shared" si="1"/>
        <v/>
      </c>
    </row>
    <row r="37" spans="3:13" x14ac:dyDescent="0.3">
      <c r="C37" s="42" t="s">
        <v>205</v>
      </c>
      <c r="D37" s="45" t="s">
        <v>16</v>
      </c>
      <c r="E37" s="43">
        <v>44824</v>
      </c>
      <c r="F37" s="43">
        <v>45962</v>
      </c>
      <c r="G37" s="44">
        <v>46022</v>
      </c>
      <c r="H37" s="45">
        <v>37</v>
      </c>
      <c r="I37" s="38">
        <f>Børn_beregning!V37</f>
        <v>0</v>
      </c>
      <c r="J37" s="39">
        <f>Børn_beregning!W37</f>
        <v>0</v>
      </c>
      <c r="K37" s="39">
        <f>Børn_beregning!X37</f>
        <v>0.16712328767123288</v>
      </c>
      <c r="L37" s="122">
        <f t="shared" si="0"/>
        <v>0</v>
      </c>
      <c r="M37" s="12" t="str">
        <f t="shared" si="1"/>
        <v/>
      </c>
    </row>
    <row r="38" spans="3:13" x14ac:dyDescent="0.3">
      <c r="C38" s="42" t="s">
        <v>206</v>
      </c>
      <c r="D38" s="45" t="s">
        <v>16</v>
      </c>
      <c r="E38" s="43">
        <v>44884</v>
      </c>
      <c r="F38" s="43">
        <v>45931</v>
      </c>
      <c r="G38" s="44">
        <v>46022</v>
      </c>
      <c r="H38" s="45">
        <v>37</v>
      </c>
      <c r="I38" s="38">
        <f>Børn_beregning!V38</f>
        <v>0</v>
      </c>
      <c r="J38" s="39">
        <f>Børn_beregning!W38</f>
        <v>0.16712328767123288</v>
      </c>
      <c r="K38" s="39">
        <f>Børn_beregning!X38</f>
        <v>8.4931506849315067E-2</v>
      </c>
      <c r="L38" s="122">
        <f t="shared" si="0"/>
        <v>0</v>
      </c>
      <c r="M38" s="12" t="str">
        <f t="shared" si="1"/>
        <v/>
      </c>
    </row>
    <row r="39" spans="3:13" x14ac:dyDescent="0.3">
      <c r="C39" s="42" t="s">
        <v>207</v>
      </c>
      <c r="D39" s="45" t="s">
        <v>16</v>
      </c>
      <c r="E39" s="43">
        <v>44888</v>
      </c>
      <c r="F39" s="43">
        <v>45931</v>
      </c>
      <c r="G39" s="44">
        <v>46022</v>
      </c>
      <c r="H39" s="45">
        <v>37</v>
      </c>
      <c r="I39" s="38">
        <f>Børn_beregning!V39</f>
        <v>0</v>
      </c>
      <c r="J39" s="39">
        <f>Børn_beregning!W39</f>
        <v>0.16712328767123288</v>
      </c>
      <c r="K39" s="39">
        <f>Børn_beregning!X39</f>
        <v>8.4931506849315067E-2</v>
      </c>
      <c r="L39" s="122">
        <f t="shared" si="0"/>
        <v>0</v>
      </c>
      <c r="M39" s="12" t="str">
        <f t="shared" si="1"/>
        <v/>
      </c>
    </row>
    <row r="40" spans="3:13" x14ac:dyDescent="0.3">
      <c r="C40" s="42" t="s">
        <v>208</v>
      </c>
      <c r="D40" s="45" t="s">
        <v>16</v>
      </c>
      <c r="E40" s="43">
        <v>44932</v>
      </c>
      <c r="F40" s="43">
        <v>45992</v>
      </c>
      <c r="G40" s="44">
        <v>46022</v>
      </c>
      <c r="H40" s="45">
        <v>37</v>
      </c>
      <c r="I40" s="38">
        <f>Børn_beregning!V40</f>
        <v>0</v>
      </c>
      <c r="J40" s="39">
        <f>Børn_beregning!W40</f>
        <v>8.4931506849315067E-2</v>
      </c>
      <c r="K40" s="39">
        <f>Børn_beregning!X40</f>
        <v>0</v>
      </c>
      <c r="L40" s="122">
        <f t="shared" si="0"/>
        <v>0</v>
      </c>
      <c r="M40" s="12" t="str">
        <f t="shared" si="1"/>
        <v/>
      </c>
    </row>
    <row r="41" spans="3:13" x14ac:dyDescent="0.3">
      <c r="C41" s="42" t="s">
        <v>209</v>
      </c>
      <c r="D41" s="45" t="s">
        <v>16</v>
      </c>
      <c r="E41" s="43">
        <v>44948</v>
      </c>
      <c r="F41" s="43">
        <v>45992</v>
      </c>
      <c r="G41" s="44">
        <v>46022</v>
      </c>
      <c r="H41" s="45">
        <v>37</v>
      </c>
      <c r="I41" s="38">
        <f>Børn_beregning!V41</f>
        <v>0</v>
      </c>
      <c r="J41" s="39">
        <f>Børn_beregning!W41</f>
        <v>8.4931506849315067E-2</v>
      </c>
      <c r="K41" s="39">
        <f>Børn_beregning!X41</f>
        <v>0</v>
      </c>
      <c r="L41" s="122">
        <f t="shared" si="0"/>
        <v>0</v>
      </c>
      <c r="M41" s="12" t="str">
        <f t="shared" si="1"/>
        <v/>
      </c>
    </row>
    <row r="42" spans="3:13" x14ac:dyDescent="0.3">
      <c r="C42" s="42" t="s">
        <v>206</v>
      </c>
      <c r="D42" s="45" t="s">
        <v>15</v>
      </c>
      <c r="E42" s="43">
        <v>44884</v>
      </c>
      <c r="F42" s="43">
        <v>45658</v>
      </c>
      <c r="G42" s="44">
        <v>45930</v>
      </c>
      <c r="H42" s="45">
        <v>37</v>
      </c>
      <c r="I42" s="38">
        <f>Børn_beregning!V42</f>
        <v>0.74794520547945209</v>
      </c>
      <c r="J42" s="39">
        <f>Børn_beregning!W42</f>
        <v>0</v>
      </c>
      <c r="K42" s="39">
        <f>Børn_beregning!X42</f>
        <v>0</v>
      </c>
      <c r="L42" s="122">
        <f t="shared" si="0"/>
        <v>0</v>
      </c>
      <c r="M42" s="12" t="str">
        <f t="shared" si="1"/>
        <v/>
      </c>
    </row>
    <row r="43" spans="3:13" x14ac:dyDescent="0.3">
      <c r="C43" s="42" t="s">
        <v>207</v>
      </c>
      <c r="D43" s="45" t="s">
        <v>15</v>
      </c>
      <c r="E43" s="43">
        <v>44888</v>
      </c>
      <c r="F43" s="43">
        <v>45658</v>
      </c>
      <c r="G43" s="44">
        <v>45930</v>
      </c>
      <c r="H43" s="45">
        <v>37</v>
      </c>
      <c r="I43" s="38">
        <f>Børn_beregning!V43</f>
        <v>0.74794520547945209</v>
      </c>
      <c r="J43" s="39">
        <f>Børn_beregning!W43</f>
        <v>0</v>
      </c>
      <c r="K43" s="39">
        <f>Børn_beregning!X43</f>
        <v>0</v>
      </c>
      <c r="L43" s="122">
        <f t="shared" si="0"/>
        <v>0</v>
      </c>
      <c r="M43" s="12" t="str">
        <f t="shared" si="1"/>
        <v/>
      </c>
    </row>
    <row r="44" spans="3:13" x14ac:dyDescent="0.3">
      <c r="C44" s="42" t="s">
        <v>208</v>
      </c>
      <c r="D44" s="45" t="s">
        <v>15</v>
      </c>
      <c r="E44" s="43">
        <v>45663</v>
      </c>
      <c r="F44" s="43">
        <v>45658</v>
      </c>
      <c r="G44" s="44">
        <v>45991</v>
      </c>
      <c r="H44" s="45">
        <v>37</v>
      </c>
      <c r="I44" s="38">
        <f>Børn_beregning!V44</f>
        <v>0.91506849315068495</v>
      </c>
      <c r="J44" s="39">
        <f>Børn_beregning!W44</f>
        <v>0</v>
      </c>
      <c r="K44" s="39">
        <f>Børn_beregning!X44</f>
        <v>0</v>
      </c>
      <c r="L44" s="122">
        <f t="shared" si="0"/>
        <v>0</v>
      </c>
      <c r="M44" s="12" t="str">
        <f t="shared" si="1"/>
        <v/>
      </c>
    </row>
    <row r="45" spans="3:13" x14ac:dyDescent="0.3">
      <c r="C45" s="42" t="s">
        <v>209</v>
      </c>
      <c r="D45" s="45" t="s">
        <v>15</v>
      </c>
      <c r="E45" s="43">
        <v>44948</v>
      </c>
      <c r="F45" s="43">
        <v>45658</v>
      </c>
      <c r="G45" s="44">
        <v>45991</v>
      </c>
      <c r="H45" s="45">
        <v>37</v>
      </c>
      <c r="I45" s="38">
        <f>Børn_beregning!V45</f>
        <v>0.91506849315068495</v>
      </c>
      <c r="J45" s="39">
        <f>Børn_beregning!W45</f>
        <v>0</v>
      </c>
      <c r="K45" s="39">
        <f>Børn_beregning!X45</f>
        <v>0</v>
      </c>
      <c r="L45" s="122">
        <f t="shared" si="0"/>
        <v>0</v>
      </c>
      <c r="M45" s="12" t="str">
        <f t="shared" si="1"/>
        <v/>
      </c>
    </row>
    <row r="46" spans="3:13" x14ac:dyDescent="0.3">
      <c r="C46" s="42" t="s">
        <v>210</v>
      </c>
      <c r="D46" s="45" t="s">
        <v>15</v>
      </c>
      <c r="E46" s="43">
        <v>45056</v>
      </c>
      <c r="F46" s="43">
        <v>45658</v>
      </c>
      <c r="G46" s="168">
        <v>46022</v>
      </c>
      <c r="H46" s="45">
        <v>37</v>
      </c>
      <c r="I46" s="38">
        <f>Børn_beregning!V46</f>
        <v>1</v>
      </c>
      <c r="J46" s="39">
        <f>Børn_beregning!W46</f>
        <v>0</v>
      </c>
      <c r="K46" s="39">
        <f>Børn_beregning!X46</f>
        <v>0</v>
      </c>
      <c r="L46" s="122">
        <f t="shared" si="0"/>
        <v>0</v>
      </c>
      <c r="M46" s="12" t="str">
        <f t="shared" si="1"/>
        <v/>
      </c>
    </row>
    <row r="47" spans="3:13" x14ac:dyDescent="0.3">
      <c r="C47" s="42" t="s">
        <v>211</v>
      </c>
      <c r="D47" s="45" t="s">
        <v>15</v>
      </c>
      <c r="E47" s="43">
        <v>45072</v>
      </c>
      <c r="F47" s="43">
        <v>45748</v>
      </c>
      <c r="G47" s="44">
        <v>46022</v>
      </c>
      <c r="H47" s="45">
        <v>37</v>
      </c>
      <c r="I47" s="38">
        <f>Børn_beregning!V47</f>
        <v>0.75342465753424659</v>
      </c>
      <c r="J47" s="39">
        <f>Børn_beregning!W47</f>
        <v>0</v>
      </c>
      <c r="K47" s="39">
        <f>Børn_beregning!X47</f>
        <v>0</v>
      </c>
      <c r="L47" s="122">
        <f t="shared" si="0"/>
        <v>0</v>
      </c>
      <c r="M47" s="12" t="str">
        <f t="shared" si="1"/>
        <v/>
      </c>
    </row>
    <row r="48" spans="3:13" x14ac:dyDescent="0.3">
      <c r="C48" s="42" t="s">
        <v>212</v>
      </c>
      <c r="D48" s="45" t="s">
        <v>15</v>
      </c>
      <c r="E48" s="43">
        <v>45096</v>
      </c>
      <c r="F48" s="43">
        <v>45658</v>
      </c>
      <c r="G48" s="44">
        <v>46022</v>
      </c>
      <c r="H48" s="45">
        <v>37</v>
      </c>
      <c r="I48" s="38">
        <f>Børn_beregning!V48</f>
        <v>1</v>
      </c>
      <c r="J48" s="39">
        <f>Børn_beregning!W48</f>
        <v>0</v>
      </c>
      <c r="K48" s="39">
        <f>Børn_beregning!X48</f>
        <v>0</v>
      </c>
      <c r="L48" s="122">
        <f t="shared" si="0"/>
        <v>0</v>
      </c>
      <c r="M48" s="12" t="str">
        <f t="shared" si="1"/>
        <v/>
      </c>
    </row>
    <row r="49" spans="3:13" x14ac:dyDescent="0.3">
      <c r="C49" s="42" t="s">
        <v>213</v>
      </c>
      <c r="D49" s="45" t="s">
        <v>15</v>
      </c>
      <c r="E49" s="43">
        <v>45118</v>
      </c>
      <c r="F49" s="43">
        <v>45658</v>
      </c>
      <c r="G49" s="44">
        <v>46022</v>
      </c>
      <c r="H49" s="45">
        <v>37</v>
      </c>
      <c r="I49" s="38">
        <f>Børn_beregning!V49</f>
        <v>1</v>
      </c>
      <c r="J49" s="39">
        <f>Børn_beregning!W49</f>
        <v>0</v>
      </c>
      <c r="K49" s="39">
        <f>Børn_beregning!X49</f>
        <v>0</v>
      </c>
      <c r="L49" s="122">
        <f t="shared" si="0"/>
        <v>0</v>
      </c>
      <c r="M49" s="12" t="str">
        <f t="shared" si="1"/>
        <v/>
      </c>
    </row>
    <row r="50" spans="3:13" x14ac:dyDescent="0.3">
      <c r="C50" s="42" t="s">
        <v>214</v>
      </c>
      <c r="D50" s="45" t="s">
        <v>15</v>
      </c>
      <c r="E50" s="43">
        <v>45141</v>
      </c>
      <c r="F50" s="43">
        <v>45658</v>
      </c>
      <c r="G50" s="44">
        <v>46022</v>
      </c>
      <c r="H50" s="45">
        <v>37</v>
      </c>
      <c r="I50" s="38">
        <f>Børn_beregning!V50</f>
        <v>1</v>
      </c>
      <c r="J50" s="39">
        <f>Børn_beregning!W50</f>
        <v>0</v>
      </c>
      <c r="K50" s="39">
        <f>Børn_beregning!X50</f>
        <v>0</v>
      </c>
      <c r="L50" s="122">
        <f t="shared" si="0"/>
        <v>0</v>
      </c>
      <c r="M50" s="12" t="str">
        <f t="shared" si="1"/>
        <v/>
      </c>
    </row>
    <row r="51" spans="3:13" x14ac:dyDescent="0.3">
      <c r="C51" s="42" t="s">
        <v>215</v>
      </c>
      <c r="D51" s="45" t="s">
        <v>15</v>
      </c>
      <c r="E51" s="43">
        <v>45268</v>
      </c>
      <c r="F51" s="43">
        <v>45658</v>
      </c>
      <c r="G51" s="44">
        <v>46022</v>
      </c>
      <c r="H51" s="45">
        <v>37</v>
      </c>
      <c r="I51" s="38">
        <f>Børn_beregning!V51</f>
        <v>1</v>
      </c>
      <c r="J51" s="39">
        <f>Børn_beregning!W51</f>
        <v>0</v>
      </c>
      <c r="K51" s="39">
        <f>Børn_beregning!X51</f>
        <v>0</v>
      </c>
      <c r="L51" s="122">
        <f t="shared" si="0"/>
        <v>0</v>
      </c>
      <c r="M51" s="12" t="str">
        <f t="shared" si="1"/>
        <v/>
      </c>
    </row>
    <row r="52" spans="3:13" x14ac:dyDescent="0.3">
      <c r="C52" s="42" t="s">
        <v>216</v>
      </c>
      <c r="D52" s="45" t="s">
        <v>15</v>
      </c>
      <c r="E52" s="43">
        <v>45504</v>
      </c>
      <c r="F52" s="43">
        <v>45931</v>
      </c>
      <c r="G52" s="44">
        <v>46022</v>
      </c>
      <c r="H52" s="45">
        <v>37</v>
      </c>
      <c r="I52" s="38">
        <f>Børn_beregning!V52</f>
        <v>0.25205479452054796</v>
      </c>
      <c r="J52" s="39">
        <f>Børn_beregning!W52</f>
        <v>0</v>
      </c>
      <c r="K52" s="39">
        <f>Børn_beregning!X52</f>
        <v>0</v>
      </c>
      <c r="L52" s="122">
        <f t="shared" si="0"/>
        <v>0</v>
      </c>
      <c r="M52" s="12" t="str">
        <f t="shared" si="1"/>
        <v/>
      </c>
    </row>
    <row r="53" spans="3:13" x14ac:dyDescent="0.3">
      <c r="C53" s="42" t="s">
        <v>217</v>
      </c>
      <c r="D53" s="45" t="s">
        <v>15</v>
      </c>
      <c r="E53" s="43">
        <v>45586</v>
      </c>
      <c r="F53" s="43">
        <v>45931</v>
      </c>
      <c r="G53" s="44">
        <v>46022</v>
      </c>
      <c r="H53" s="45">
        <v>37</v>
      </c>
      <c r="I53" s="38">
        <f>Børn_beregning!V53</f>
        <v>0.25205479452054796</v>
      </c>
      <c r="J53" s="39">
        <f>Børn_beregning!W53</f>
        <v>0</v>
      </c>
      <c r="K53" s="39">
        <f>Børn_beregning!X53</f>
        <v>0</v>
      </c>
      <c r="L53" s="122">
        <f t="shared" si="0"/>
        <v>0</v>
      </c>
      <c r="M53" s="12" t="str">
        <f t="shared" si="1"/>
        <v/>
      </c>
    </row>
    <row r="54" spans="3:13" x14ac:dyDescent="0.3">
      <c r="C54" s="42"/>
      <c r="D54" s="45"/>
      <c r="E54" s="43"/>
      <c r="F54" s="43"/>
      <c r="G54" s="44"/>
      <c r="H54" s="45"/>
      <c r="I54" s="38">
        <f>Børn_beregning!V54</f>
        <v>0</v>
      </c>
      <c r="J54" s="39">
        <f>Børn_beregning!W54</f>
        <v>0</v>
      </c>
      <c r="K54" s="39">
        <f>Børn_beregning!X54</f>
        <v>0</v>
      </c>
      <c r="L54" s="122">
        <f t="shared" si="0"/>
        <v>0</v>
      </c>
      <c r="M54" s="12" t="str">
        <f t="shared" si="1"/>
        <v/>
      </c>
    </row>
    <row r="55" spans="3:13" x14ac:dyDescent="0.3">
      <c r="C55" s="42"/>
      <c r="D55" s="45"/>
      <c r="E55" s="43"/>
      <c r="F55" s="43"/>
      <c r="G55" s="44"/>
      <c r="H55" s="45"/>
      <c r="I55" s="38">
        <f>Børn_beregning!V55</f>
        <v>0</v>
      </c>
      <c r="J55" s="39">
        <f>Børn_beregning!W55</f>
        <v>0</v>
      </c>
      <c r="K55" s="39">
        <f>Børn_beregning!X55</f>
        <v>0</v>
      </c>
      <c r="L55" s="122">
        <f t="shared" si="0"/>
        <v>0</v>
      </c>
      <c r="M55" s="12" t="str">
        <f t="shared" si="1"/>
        <v/>
      </c>
    </row>
    <row r="56" spans="3:13" x14ac:dyDescent="0.3">
      <c r="C56" s="42"/>
      <c r="D56" s="45"/>
      <c r="E56" s="43"/>
      <c r="F56" s="43"/>
      <c r="G56" s="44"/>
      <c r="H56" s="45"/>
      <c r="I56" s="38">
        <f>Børn_beregning!V56</f>
        <v>0</v>
      </c>
      <c r="J56" s="39">
        <f>Børn_beregning!W56</f>
        <v>0</v>
      </c>
      <c r="K56" s="39">
        <f>Børn_beregning!X56</f>
        <v>0</v>
      </c>
      <c r="L56" s="122">
        <f t="shared" si="0"/>
        <v>0</v>
      </c>
      <c r="M56" s="12" t="str">
        <f t="shared" si="1"/>
        <v/>
      </c>
    </row>
    <row r="57" spans="3:13" x14ac:dyDescent="0.3">
      <c r="C57" s="42"/>
      <c r="D57" s="45"/>
      <c r="E57" s="43"/>
      <c r="F57" s="43"/>
      <c r="G57" s="44"/>
      <c r="H57" s="45"/>
      <c r="I57" s="38">
        <f>Børn_beregning!V57</f>
        <v>0</v>
      </c>
      <c r="J57" s="39">
        <f>Børn_beregning!W57</f>
        <v>0</v>
      </c>
      <c r="K57" s="39">
        <f>Børn_beregning!X57</f>
        <v>0</v>
      </c>
      <c r="L57" s="122">
        <f t="shared" si="0"/>
        <v>0</v>
      </c>
      <c r="M57" s="12" t="str">
        <f t="shared" si="1"/>
        <v/>
      </c>
    </row>
    <row r="58" spans="3:13" x14ac:dyDescent="0.3">
      <c r="C58" s="42"/>
      <c r="D58" s="45"/>
      <c r="E58" s="43"/>
      <c r="F58" s="43"/>
      <c r="G58" s="44"/>
      <c r="H58" s="45"/>
      <c r="I58" s="38">
        <f>Børn_beregning!V58</f>
        <v>0</v>
      </c>
      <c r="J58" s="39">
        <f>Børn_beregning!W58</f>
        <v>0</v>
      </c>
      <c r="K58" s="39">
        <f>Børn_beregning!X58</f>
        <v>0</v>
      </c>
      <c r="L58" s="122">
        <f t="shared" si="0"/>
        <v>0</v>
      </c>
      <c r="M58" s="12" t="str">
        <f t="shared" si="1"/>
        <v/>
      </c>
    </row>
    <row r="59" spans="3:13" x14ac:dyDescent="0.3">
      <c r="C59" s="42"/>
      <c r="D59" s="45"/>
      <c r="E59" s="43"/>
      <c r="F59" s="43"/>
      <c r="G59" s="44"/>
      <c r="H59" s="45"/>
      <c r="I59" s="38">
        <f>Børn_beregning!V59</f>
        <v>0</v>
      </c>
      <c r="J59" s="39">
        <f>Børn_beregning!W59</f>
        <v>0</v>
      </c>
      <c r="K59" s="39">
        <f>Børn_beregning!X59</f>
        <v>0</v>
      </c>
      <c r="L59" s="122">
        <f t="shared" si="0"/>
        <v>0</v>
      </c>
      <c r="M59" s="12" t="str">
        <f t="shared" si="1"/>
        <v/>
      </c>
    </row>
    <row r="60" spans="3:13" x14ac:dyDescent="0.3">
      <c r="C60" s="42"/>
      <c r="D60" s="45"/>
      <c r="E60" s="43"/>
      <c r="F60" s="43"/>
      <c r="G60" s="44"/>
      <c r="H60" s="45"/>
      <c r="I60" s="38">
        <f>Børn_beregning!V60</f>
        <v>0</v>
      </c>
      <c r="J60" s="39">
        <f>Børn_beregning!W60</f>
        <v>0</v>
      </c>
      <c r="K60" s="39">
        <f>Børn_beregning!X60</f>
        <v>0</v>
      </c>
      <c r="L60" s="122">
        <f t="shared" si="0"/>
        <v>0</v>
      </c>
      <c r="M60" s="12" t="str">
        <f t="shared" si="1"/>
        <v/>
      </c>
    </row>
    <row r="61" spans="3:13" x14ac:dyDescent="0.3">
      <c r="C61" s="42"/>
      <c r="D61" s="45"/>
      <c r="E61" s="43"/>
      <c r="F61" s="43"/>
      <c r="G61" s="44"/>
      <c r="H61" s="45"/>
      <c r="I61" s="38">
        <f>Børn_beregning!V61</f>
        <v>0</v>
      </c>
      <c r="J61" s="39">
        <f>Børn_beregning!W61</f>
        <v>0</v>
      </c>
      <c r="K61" s="39">
        <f>Børn_beregning!X61</f>
        <v>0</v>
      </c>
      <c r="L61" s="122">
        <f t="shared" si="0"/>
        <v>0</v>
      </c>
      <c r="M61" s="12" t="str">
        <f t="shared" si="1"/>
        <v/>
      </c>
    </row>
    <row r="62" spans="3:13" x14ac:dyDescent="0.3">
      <c r="C62" s="42"/>
      <c r="D62" s="45"/>
      <c r="E62" s="43"/>
      <c r="F62" s="43"/>
      <c r="G62" s="44"/>
      <c r="H62" s="45"/>
      <c r="I62" s="38">
        <f>Børn_beregning!V62</f>
        <v>0</v>
      </c>
      <c r="J62" s="39">
        <f>Børn_beregning!W62</f>
        <v>0</v>
      </c>
      <c r="K62" s="39">
        <f>Børn_beregning!X62</f>
        <v>0</v>
      </c>
      <c r="L62" s="122">
        <f t="shared" si="0"/>
        <v>0</v>
      </c>
      <c r="M62" s="12" t="str">
        <f t="shared" si="1"/>
        <v/>
      </c>
    </row>
    <row r="63" spans="3:13" x14ac:dyDescent="0.3">
      <c r="C63" s="42"/>
      <c r="D63" s="45"/>
      <c r="E63" s="43"/>
      <c r="F63" s="43"/>
      <c r="G63" s="44"/>
      <c r="H63" s="45"/>
      <c r="I63" s="38">
        <f>Børn_beregning!V63</f>
        <v>0</v>
      </c>
      <c r="J63" s="39">
        <f>Børn_beregning!W63</f>
        <v>0</v>
      </c>
      <c r="K63" s="39">
        <f>Børn_beregning!X63</f>
        <v>0</v>
      </c>
      <c r="L63" s="122">
        <f t="shared" si="0"/>
        <v>0</v>
      </c>
      <c r="M63" s="12" t="str">
        <f t="shared" si="1"/>
        <v/>
      </c>
    </row>
    <row r="64" spans="3:13" x14ac:dyDescent="0.3">
      <c r="C64" s="42"/>
      <c r="D64" s="45"/>
      <c r="E64" s="43"/>
      <c r="F64" s="43"/>
      <c r="G64" s="44"/>
      <c r="H64" s="45"/>
      <c r="I64" s="38">
        <f>Børn_beregning!V64</f>
        <v>0</v>
      </c>
      <c r="J64" s="39">
        <f>Børn_beregning!W64</f>
        <v>0</v>
      </c>
      <c r="K64" s="39">
        <f>Børn_beregning!X64</f>
        <v>0</v>
      </c>
      <c r="L64" s="122">
        <f t="shared" si="0"/>
        <v>0</v>
      </c>
      <c r="M64" s="12" t="str">
        <f t="shared" si="1"/>
        <v/>
      </c>
    </row>
    <row r="65" spans="3:13" x14ac:dyDescent="0.3">
      <c r="C65" s="42"/>
      <c r="D65" s="45"/>
      <c r="E65" s="43"/>
      <c r="F65" s="43"/>
      <c r="G65" s="44"/>
      <c r="H65" s="45"/>
      <c r="I65" s="38">
        <f>Børn_beregning!V65</f>
        <v>0</v>
      </c>
      <c r="J65" s="39">
        <f>Børn_beregning!W65</f>
        <v>0</v>
      </c>
      <c r="K65" s="39">
        <f>Børn_beregning!X65</f>
        <v>0</v>
      </c>
      <c r="L65" s="122">
        <f t="shared" si="0"/>
        <v>0</v>
      </c>
      <c r="M65" s="12" t="str">
        <f t="shared" si="1"/>
        <v/>
      </c>
    </row>
    <row r="66" spans="3:13" x14ac:dyDescent="0.3">
      <c r="C66" s="42"/>
      <c r="D66" s="45"/>
      <c r="E66" s="43"/>
      <c r="F66" s="43"/>
      <c r="G66" s="44"/>
      <c r="H66" s="45"/>
      <c r="I66" s="38">
        <f>Børn_beregning!V66</f>
        <v>0</v>
      </c>
      <c r="J66" s="39">
        <f>Børn_beregning!W66</f>
        <v>0</v>
      </c>
      <c r="K66" s="39">
        <f>Børn_beregning!X66</f>
        <v>0</v>
      </c>
      <c r="L66" s="122">
        <f t="shared" si="0"/>
        <v>0</v>
      </c>
      <c r="M66" s="12" t="str">
        <f t="shared" si="1"/>
        <v/>
      </c>
    </row>
    <row r="67" spans="3:13" x14ac:dyDescent="0.3">
      <c r="C67" s="42"/>
      <c r="D67" s="45"/>
      <c r="E67" s="43"/>
      <c r="F67" s="43"/>
      <c r="G67" s="44"/>
      <c r="H67" s="45"/>
      <c r="I67" s="38">
        <f>Børn_beregning!V67</f>
        <v>0</v>
      </c>
      <c r="J67" s="39">
        <f>Børn_beregning!W67</f>
        <v>0</v>
      </c>
      <c r="K67" s="39">
        <f>Børn_beregning!X67</f>
        <v>0</v>
      </c>
      <c r="L67" s="122">
        <f t="shared" si="0"/>
        <v>0</v>
      </c>
      <c r="M67" s="12" t="str">
        <f t="shared" si="1"/>
        <v/>
      </c>
    </row>
    <row r="68" spans="3:13" x14ac:dyDescent="0.3">
      <c r="C68" s="42"/>
      <c r="D68" s="45"/>
      <c r="E68" s="43"/>
      <c r="F68" s="43"/>
      <c r="G68" s="44"/>
      <c r="H68" s="45"/>
      <c r="I68" s="38">
        <f>Børn_beregning!V68</f>
        <v>0</v>
      </c>
      <c r="J68" s="39">
        <f>Børn_beregning!W68</f>
        <v>0</v>
      </c>
      <c r="K68" s="39">
        <f>Børn_beregning!X68</f>
        <v>0</v>
      </c>
      <c r="L68" s="122">
        <f t="shared" si="0"/>
        <v>0</v>
      </c>
      <c r="M68" s="12" t="str">
        <f t="shared" si="1"/>
        <v/>
      </c>
    </row>
    <row r="69" spans="3:13" x14ac:dyDescent="0.3">
      <c r="C69" s="42"/>
      <c r="D69" s="45"/>
      <c r="E69" s="43"/>
      <c r="F69" s="43"/>
      <c r="G69" s="44"/>
      <c r="H69" s="45"/>
      <c r="I69" s="38">
        <f>Børn_beregning!V69</f>
        <v>0</v>
      </c>
      <c r="J69" s="39">
        <f>Børn_beregning!W69</f>
        <v>0</v>
      </c>
      <c r="K69" s="39">
        <f>Børn_beregning!X69</f>
        <v>0</v>
      </c>
      <c r="L69" s="122">
        <f t="shared" si="0"/>
        <v>0</v>
      </c>
      <c r="M69" s="12" t="str">
        <f t="shared" si="1"/>
        <v/>
      </c>
    </row>
    <row r="70" spans="3:13" x14ac:dyDescent="0.3">
      <c r="C70" s="42"/>
      <c r="D70" s="45"/>
      <c r="E70" s="43"/>
      <c r="F70" s="43"/>
      <c r="G70" s="44"/>
      <c r="H70" s="45"/>
      <c r="I70" s="38">
        <f>Børn_beregning!V70</f>
        <v>0</v>
      </c>
      <c r="J70" s="39">
        <f>Børn_beregning!W70</f>
        <v>0</v>
      </c>
      <c r="K70" s="39">
        <f>Børn_beregning!X70</f>
        <v>0</v>
      </c>
      <c r="L70" s="122">
        <f t="shared" si="0"/>
        <v>0</v>
      </c>
      <c r="M70" s="12" t="str">
        <f t="shared" si="1"/>
        <v/>
      </c>
    </row>
    <row r="71" spans="3:13" x14ac:dyDescent="0.3">
      <c r="C71" s="42"/>
      <c r="D71" s="45"/>
      <c r="E71" s="43"/>
      <c r="F71" s="43"/>
      <c r="G71" s="44"/>
      <c r="H71" s="45"/>
      <c r="I71" s="38">
        <f>Børn_beregning!V71</f>
        <v>0</v>
      </c>
      <c r="J71" s="39">
        <f>Børn_beregning!W71</f>
        <v>0</v>
      </c>
      <c r="K71" s="39">
        <f>Børn_beregning!X71</f>
        <v>0</v>
      </c>
      <c r="L71" s="122">
        <f t="shared" si="0"/>
        <v>0</v>
      </c>
      <c r="M71" s="12" t="str">
        <f t="shared" si="1"/>
        <v/>
      </c>
    </row>
    <row r="72" spans="3:13" x14ac:dyDescent="0.3">
      <c r="C72" s="42"/>
      <c r="D72" s="45"/>
      <c r="E72" s="43"/>
      <c r="F72" s="43"/>
      <c r="G72" s="44"/>
      <c r="H72" s="45"/>
      <c r="I72" s="38">
        <f>Børn_beregning!V72</f>
        <v>0</v>
      </c>
      <c r="J72" s="39">
        <f>Børn_beregning!W72</f>
        <v>0</v>
      </c>
      <c r="K72" s="39">
        <f>Børn_beregning!X72</f>
        <v>0</v>
      </c>
      <c r="L72" s="122">
        <f t="shared" si="0"/>
        <v>0</v>
      </c>
      <c r="M72" s="12" t="str">
        <f t="shared" si="1"/>
        <v/>
      </c>
    </row>
    <row r="73" spans="3:13" x14ac:dyDescent="0.3">
      <c r="C73" s="42"/>
      <c r="D73" s="45"/>
      <c r="E73" s="43"/>
      <c r="F73" s="43"/>
      <c r="G73" s="44"/>
      <c r="H73" s="45"/>
      <c r="I73" s="38">
        <f>Børn_beregning!V73</f>
        <v>0</v>
      </c>
      <c r="J73" s="39">
        <f>Børn_beregning!W73</f>
        <v>0</v>
      </c>
      <c r="K73" s="39">
        <f>Børn_beregning!X73</f>
        <v>0</v>
      </c>
      <c r="L73" s="122">
        <f t="shared" si="0"/>
        <v>0</v>
      </c>
      <c r="M73" s="12" t="str">
        <f t="shared" si="1"/>
        <v/>
      </c>
    </row>
    <row r="74" spans="3:13" x14ac:dyDescent="0.3">
      <c r="C74" s="42"/>
      <c r="D74" s="45"/>
      <c r="E74" s="43"/>
      <c r="F74" s="43"/>
      <c r="G74" s="44"/>
      <c r="H74" s="45"/>
      <c r="I74" s="38">
        <f>Børn_beregning!V74</f>
        <v>0</v>
      </c>
      <c r="J74" s="39">
        <f>Børn_beregning!W74</f>
        <v>0</v>
      </c>
      <c r="K74" s="39">
        <f>Børn_beregning!X74</f>
        <v>0</v>
      </c>
      <c r="L74" s="122">
        <f t="shared" si="0"/>
        <v>0</v>
      </c>
      <c r="M74" s="12" t="str">
        <f t="shared" si="1"/>
        <v/>
      </c>
    </row>
    <row r="75" spans="3:13" x14ac:dyDescent="0.3">
      <c r="C75" s="42"/>
      <c r="D75" s="45"/>
      <c r="E75" s="43"/>
      <c r="F75" s="43"/>
      <c r="G75" s="44"/>
      <c r="H75" s="45"/>
      <c r="I75" s="38">
        <f>Børn_beregning!V75</f>
        <v>0</v>
      </c>
      <c r="J75" s="39">
        <f>Børn_beregning!W75</f>
        <v>0</v>
      </c>
      <c r="K75" s="39">
        <f>Børn_beregning!X75</f>
        <v>0</v>
      </c>
      <c r="L75" s="122">
        <f t="shared" si="0"/>
        <v>0</v>
      </c>
      <c r="M75" s="12" t="str">
        <f t="shared" si="1"/>
        <v/>
      </c>
    </row>
    <row r="76" spans="3:13" x14ac:dyDescent="0.3">
      <c r="C76" s="42"/>
      <c r="D76" s="45"/>
      <c r="E76" s="43"/>
      <c r="F76" s="43"/>
      <c r="G76" s="44"/>
      <c r="H76" s="45"/>
      <c r="I76" s="38">
        <f>Børn_beregning!V76</f>
        <v>0</v>
      </c>
      <c r="J76" s="39">
        <f>Børn_beregning!W76</f>
        <v>0</v>
      </c>
      <c r="K76" s="39">
        <f>Børn_beregning!X76</f>
        <v>0</v>
      </c>
      <c r="L76" s="122">
        <f t="shared" si="0"/>
        <v>0</v>
      </c>
      <c r="M76" s="12" t="str">
        <f t="shared" si="1"/>
        <v/>
      </c>
    </row>
    <row r="77" spans="3:13" x14ac:dyDescent="0.3">
      <c r="C77" s="42"/>
      <c r="D77" s="45"/>
      <c r="E77" s="43"/>
      <c r="F77" s="43"/>
      <c r="G77" s="44"/>
      <c r="H77" s="45"/>
      <c r="I77" s="38">
        <f>Børn_beregning!V77</f>
        <v>0</v>
      </c>
      <c r="J77" s="39">
        <f>Børn_beregning!W77</f>
        <v>0</v>
      </c>
      <c r="K77" s="39">
        <f>Børn_beregning!X77</f>
        <v>0</v>
      </c>
      <c r="L77" s="122">
        <f t="shared" si="0"/>
        <v>0</v>
      </c>
      <c r="M77" s="12" t="str">
        <f t="shared" si="1"/>
        <v/>
      </c>
    </row>
    <row r="78" spans="3:13" x14ac:dyDescent="0.3">
      <c r="C78" s="42"/>
      <c r="D78" s="45"/>
      <c r="E78" s="43"/>
      <c r="F78" s="43"/>
      <c r="G78" s="44"/>
      <c r="H78" s="45"/>
      <c r="I78" s="38">
        <f>Børn_beregning!V78</f>
        <v>0</v>
      </c>
      <c r="J78" s="39">
        <f>Børn_beregning!W78</f>
        <v>0</v>
      </c>
      <c r="K78" s="39">
        <f>Børn_beregning!X78</f>
        <v>0</v>
      </c>
      <c r="L78" s="122">
        <f t="shared" si="0"/>
        <v>0</v>
      </c>
      <c r="M78" s="12" t="str">
        <f t="shared" si="1"/>
        <v/>
      </c>
    </row>
    <row r="79" spans="3:13" x14ac:dyDescent="0.3">
      <c r="C79" s="42"/>
      <c r="D79" s="45"/>
      <c r="E79" s="43"/>
      <c r="F79" s="43"/>
      <c r="G79" s="44"/>
      <c r="H79" s="45"/>
      <c r="I79" s="38">
        <f>Børn_beregning!V79</f>
        <v>0</v>
      </c>
      <c r="J79" s="39">
        <f>Børn_beregning!W79</f>
        <v>0</v>
      </c>
      <c r="K79" s="39">
        <f>Børn_beregning!X79</f>
        <v>0</v>
      </c>
      <c r="L79" s="122">
        <f t="shared" si="0"/>
        <v>0</v>
      </c>
      <c r="M79" s="12" t="str">
        <f t="shared" si="1"/>
        <v/>
      </c>
    </row>
    <row r="80" spans="3:13" x14ac:dyDescent="0.3">
      <c r="C80" s="42"/>
      <c r="D80" s="45"/>
      <c r="E80" s="43"/>
      <c r="F80" s="43"/>
      <c r="G80" s="44"/>
      <c r="H80" s="45"/>
      <c r="I80" s="38">
        <f>Børn_beregning!V80</f>
        <v>0</v>
      </c>
      <c r="J80" s="39">
        <f>Børn_beregning!W80</f>
        <v>0</v>
      </c>
      <c r="K80" s="39">
        <f>Børn_beregning!X80</f>
        <v>0</v>
      </c>
      <c r="L80" s="122">
        <f t="shared" si="0"/>
        <v>0</v>
      </c>
      <c r="M80" s="12" t="str">
        <f t="shared" si="1"/>
        <v/>
      </c>
    </row>
    <row r="81" spans="3:13" x14ac:dyDescent="0.3">
      <c r="C81" s="42"/>
      <c r="D81" s="45"/>
      <c r="E81" s="43"/>
      <c r="F81" s="43"/>
      <c r="G81" s="44"/>
      <c r="H81" s="45"/>
      <c r="I81" s="38">
        <f>Børn_beregning!V81</f>
        <v>0</v>
      </c>
      <c r="J81" s="39">
        <f>Børn_beregning!W81</f>
        <v>0</v>
      </c>
      <c r="K81" s="39">
        <f>Børn_beregning!X81</f>
        <v>0</v>
      </c>
      <c r="L81" s="122">
        <f t="shared" si="0"/>
        <v>0</v>
      </c>
      <c r="M81" s="12" t="str">
        <f t="shared" si="1"/>
        <v/>
      </c>
    </row>
    <row r="82" spans="3:13" x14ac:dyDescent="0.3">
      <c r="C82" s="42"/>
      <c r="D82" s="45"/>
      <c r="E82" s="43"/>
      <c r="F82" s="43"/>
      <c r="G82" s="44"/>
      <c r="H82" s="45"/>
      <c r="I82" s="38">
        <f>Børn_beregning!V82</f>
        <v>0</v>
      </c>
      <c r="J82" s="39">
        <f>Børn_beregning!W82</f>
        <v>0</v>
      </c>
      <c r="K82" s="39">
        <f>Børn_beregning!X82</f>
        <v>0</v>
      </c>
      <c r="L82" s="122">
        <f t="shared" si="0"/>
        <v>0</v>
      </c>
      <c r="M82" s="12" t="str">
        <f t="shared" si="1"/>
        <v/>
      </c>
    </row>
    <row r="83" spans="3:13" x14ac:dyDescent="0.3">
      <c r="C83" s="42"/>
      <c r="D83" s="45"/>
      <c r="E83" s="43"/>
      <c r="F83" s="43"/>
      <c r="G83" s="44"/>
      <c r="H83" s="45"/>
      <c r="I83" s="38">
        <f>Børn_beregning!V83</f>
        <v>0</v>
      </c>
      <c r="J83" s="39">
        <f>Børn_beregning!W83</f>
        <v>0</v>
      </c>
      <c r="K83" s="39">
        <f>Børn_beregning!X83</f>
        <v>0</v>
      </c>
      <c r="L83" s="122">
        <f t="shared" ref="L83:L146" si="2">IF(OR(F83="",G83=""),0,IF(AND(AND(F83&lt;&gt;"",G83&lt;&gt;""),F83&gt;G83),1,IF(AND(år&lt;&gt;0,(AND(OR(YEAR(F83)&lt;&gt;år,YEAR(G83)&lt;&gt;år))),OR(YEAR(F83&lt;&gt;""),YEAR(G83&lt;&gt;""))),1,0)))</f>
        <v>0</v>
      </c>
      <c r="M83" s="12" t="str">
        <f t="shared" ref="M83:M146" si="3">IF(AND(AND(F83&lt;&gt;"",G83&lt;&gt;""),F83&gt;G83),"Der er foretaget en indtastningsfejl. Indskrivningsdatoen ligger efter udskrivningsdatoen, hvilket medfører, at fuldtidsomregningen bliver negativ",IF(OR(F83="",G83=""),"",IF(AND(år&lt;&gt;0,(AND(OR(YEAR(F83)&lt;&gt;år,YEAR(G83)&lt;&gt;år))),OR(YEAR(F83&lt;&gt;""),YEAR(G83&lt;&gt;""))),"Der er foretaget en indtastningsfejl. Indskrivnings- eller udskrivningsdatoen er ikke i overenstemmelse med det angivne beregningsår (trin 1)","")))</f>
        <v/>
      </c>
    </row>
    <row r="84" spans="3:13" x14ac:dyDescent="0.3">
      <c r="C84" s="42"/>
      <c r="D84" s="45"/>
      <c r="E84" s="43"/>
      <c r="F84" s="43"/>
      <c r="G84" s="44"/>
      <c r="H84" s="45"/>
      <c r="I84" s="38">
        <f>Børn_beregning!V84</f>
        <v>0</v>
      </c>
      <c r="J84" s="39">
        <f>Børn_beregning!W84</f>
        <v>0</v>
      </c>
      <c r="K84" s="39">
        <f>Børn_beregning!X84</f>
        <v>0</v>
      </c>
      <c r="L84" s="122">
        <f t="shared" si="2"/>
        <v>0</v>
      </c>
      <c r="M84" s="12" t="str">
        <f t="shared" si="3"/>
        <v/>
      </c>
    </row>
    <row r="85" spans="3:13" x14ac:dyDescent="0.3">
      <c r="C85" s="42"/>
      <c r="D85" s="45"/>
      <c r="E85" s="43"/>
      <c r="F85" s="43"/>
      <c r="G85" s="44"/>
      <c r="H85" s="45"/>
      <c r="I85" s="38">
        <f>Børn_beregning!V85</f>
        <v>0</v>
      </c>
      <c r="J85" s="39">
        <f>Børn_beregning!W85</f>
        <v>0</v>
      </c>
      <c r="K85" s="39">
        <f>Børn_beregning!X85</f>
        <v>0</v>
      </c>
      <c r="L85" s="122">
        <f t="shared" si="2"/>
        <v>0</v>
      </c>
      <c r="M85" s="12" t="str">
        <f t="shared" si="3"/>
        <v/>
      </c>
    </row>
    <row r="86" spans="3:13" x14ac:dyDescent="0.3">
      <c r="C86" s="42"/>
      <c r="D86" s="45"/>
      <c r="E86" s="43"/>
      <c r="F86" s="43"/>
      <c r="G86" s="44"/>
      <c r="H86" s="45"/>
      <c r="I86" s="38">
        <f>Børn_beregning!V86</f>
        <v>0</v>
      </c>
      <c r="J86" s="39">
        <f>Børn_beregning!W86</f>
        <v>0</v>
      </c>
      <c r="K86" s="39">
        <f>Børn_beregning!X86</f>
        <v>0</v>
      </c>
      <c r="L86" s="122">
        <f t="shared" si="2"/>
        <v>0</v>
      </c>
      <c r="M86" s="12" t="str">
        <f t="shared" si="3"/>
        <v/>
      </c>
    </row>
    <row r="87" spans="3:13" x14ac:dyDescent="0.3">
      <c r="C87" s="42"/>
      <c r="D87" s="45"/>
      <c r="E87" s="43"/>
      <c r="F87" s="43"/>
      <c r="G87" s="44"/>
      <c r="H87" s="45"/>
      <c r="I87" s="38">
        <f>Børn_beregning!V87</f>
        <v>0</v>
      </c>
      <c r="J87" s="39">
        <f>Børn_beregning!W87</f>
        <v>0</v>
      </c>
      <c r="K87" s="39">
        <f>Børn_beregning!X87</f>
        <v>0</v>
      </c>
      <c r="L87" s="122">
        <f t="shared" si="2"/>
        <v>0</v>
      </c>
      <c r="M87" s="12" t="str">
        <f t="shared" si="3"/>
        <v/>
      </c>
    </row>
    <row r="88" spans="3:13" x14ac:dyDescent="0.3">
      <c r="C88" s="42"/>
      <c r="D88" s="45"/>
      <c r="E88" s="43"/>
      <c r="F88" s="43"/>
      <c r="G88" s="44"/>
      <c r="H88" s="45"/>
      <c r="I88" s="38">
        <f>Børn_beregning!V88</f>
        <v>0</v>
      </c>
      <c r="J88" s="39">
        <f>Børn_beregning!W88</f>
        <v>0</v>
      </c>
      <c r="K88" s="39">
        <f>Børn_beregning!X88</f>
        <v>0</v>
      </c>
      <c r="L88" s="122">
        <f t="shared" si="2"/>
        <v>0</v>
      </c>
      <c r="M88" s="12" t="str">
        <f t="shared" si="3"/>
        <v/>
      </c>
    </row>
    <row r="89" spans="3:13" x14ac:dyDescent="0.3">
      <c r="C89" s="42"/>
      <c r="D89" s="45"/>
      <c r="E89" s="43"/>
      <c r="F89" s="43"/>
      <c r="G89" s="44"/>
      <c r="H89" s="45"/>
      <c r="I89" s="38">
        <f>Børn_beregning!V89</f>
        <v>0</v>
      </c>
      <c r="J89" s="39">
        <f>Børn_beregning!W89</f>
        <v>0</v>
      </c>
      <c r="K89" s="39">
        <f>Børn_beregning!X89</f>
        <v>0</v>
      </c>
      <c r="L89" s="122">
        <f t="shared" si="2"/>
        <v>0</v>
      </c>
      <c r="M89" s="12" t="str">
        <f t="shared" si="3"/>
        <v/>
      </c>
    </row>
    <row r="90" spans="3:13" x14ac:dyDescent="0.3">
      <c r="C90" s="42"/>
      <c r="D90" s="45"/>
      <c r="E90" s="43"/>
      <c r="F90" s="43"/>
      <c r="G90" s="44"/>
      <c r="H90" s="45"/>
      <c r="I90" s="38">
        <f>Børn_beregning!V90</f>
        <v>0</v>
      </c>
      <c r="J90" s="39">
        <f>Børn_beregning!W90</f>
        <v>0</v>
      </c>
      <c r="K90" s="39">
        <f>Børn_beregning!X90</f>
        <v>0</v>
      </c>
      <c r="L90" s="122">
        <f t="shared" si="2"/>
        <v>0</v>
      </c>
      <c r="M90" s="12" t="str">
        <f t="shared" si="3"/>
        <v/>
      </c>
    </row>
    <row r="91" spans="3:13" x14ac:dyDescent="0.3">
      <c r="C91" s="42"/>
      <c r="D91" s="45"/>
      <c r="E91" s="43"/>
      <c r="F91" s="43"/>
      <c r="G91" s="44"/>
      <c r="H91" s="45"/>
      <c r="I91" s="38">
        <f>Børn_beregning!V91</f>
        <v>0</v>
      </c>
      <c r="J91" s="39">
        <f>Børn_beregning!W91</f>
        <v>0</v>
      </c>
      <c r="K91" s="39">
        <f>Børn_beregning!X91</f>
        <v>0</v>
      </c>
      <c r="L91" s="122">
        <f t="shared" si="2"/>
        <v>0</v>
      </c>
      <c r="M91" s="12" t="str">
        <f t="shared" si="3"/>
        <v/>
      </c>
    </row>
    <row r="92" spans="3:13" x14ac:dyDescent="0.3">
      <c r="C92" s="42"/>
      <c r="D92" s="45"/>
      <c r="E92" s="43"/>
      <c r="F92" s="43"/>
      <c r="G92" s="44"/>
      <c r="H92" s="45"/>
      <c r="I92" s="38">
        <f>Børn_beregning!V92</f>
        <v>0</v>
      </c>
      <c r="J92" s="39">
        <f>Børn_beregning!W92</f>
        <v>0</v>
      </c>
      <c r="K92" s="39">
        <f>Børn_beregning!X92</f>
        <v>0</v>
      </c>
      <c r="L92" s="122">
        <f t="shared" si="2"/>
        <v>0</v>
      </c>
      <c r="M92" s="12" t="str">
        <f t="shared" si="3"/>
        <v/>
      </c>
    </row>
    <row r="93" spans="3:13" x14ac:dyDescent="0.3">
      <c r="C93" s="42"/>
      <c r="D93" s="45"/>
      <c r="E93" s="43"/>
      <c r="F93" s="43"/>
      <c r="G93" s="44"/>
      <c r="H93" s="45"/>
      <c r="I93" s="38">
        <f>Børn_beregning!V93</f>
        <v>0</v>
      </c>
      <c r="J93" s="39">
        <f>Børn_beregning!W93</f>
        <v>0</v>
      </c>
      <c r="K93" s="39">
        <f>Børn_beregning!X93</f>
        <v>0</v>
      </c>
      <c r="L93" s="122">
        <f t="shared" si="2"/>
        <v>0</v>
      </c>
      <c r="M93" s="12" t="str">
        <f t="shared" si="3"/>
        <v/>
      </c>
    </row>
    <row r="94" spans="3:13" x14ac:dyDescent="0.3">
      <c r="C94" s="42"/>
      <c r="D94" s="45"/>
      <c r="E94" s="43"/>
      <c r="F94" s="43"/>
      <c r="G94" s="44"/>
      <c r="H94" s="45"/>
      <c r="I94" s="38">
        <f>Børn_beregning!V94</f>
        <v>0</v>
      </c>
      <c r="J94" s="39">
        <f>Børn_beregning!W94</f>
        <v>0</v>
      </c>
      <c r="K94" s="39">
        <f>Børn_beregning!X94</f>
        <v>0</v>
      </c>
      <c r="L94" s="122">
        <f t="shared" si="2"/>
        <v>0</v>
      </c>
      <c r="M94" s="12" t="str">
        <f t="shared" si="3"/>
        <v/>
      </c>
    </row>
    <row r="95" spans="3:13" x14ac:dyDescent="0.3">
      <c r="C95" s="42"/>
      <c r="D95" s="45"/>
      <c r="E95" s="43"/>
      <c r="F95" s="43"/>
      <c r="G95" s="44"/>
      <c r="H95" s="45"/>
      <c r="I95" s="38">
        <f>Børn_beregning!V95</f>
        <v>0</v>
      </c>
      <c r="J95" s="39">
        <f>Børn_beregning!W95</f>
        <v>0</v>
      </c>
      <c r="K95" s="39">
        <f>Børn_beregning!X95</f>
        <v>0</v>
      </c>
      <c r="L95" s="122">
        <f t="shared" si="2"/>
        <v>0</v>
      </c>
      <c r="M95" s="12" t="str">
        <f t="shared" si="3"/>
        <v/>
      </c>
    </row>
    <row r="96" spans="3:13" x14ac:dyDescent="0.3">
      <c r="C96" s="42"/>
      <c r="D96" s="45"/>
      <c r="E96" s="43"/>
      <c r="F96" s="43"/>
      <c r="G96" s="44"/>
      <c r="H96" s="45"/>
      <c r="I96" s="38">
        <f>Børn_beregning!V96</f>
        <v>0</v>
      </c>
      <c r="J96" s="39">
        <f>Børn_beregning!W96</f>
        <v>0</v>
      </c>
      <c r="K96" s="39">
        <f>Børn_beregning!X96</f>
        <v>0</v>
      </c>
      <c r="L96" s="122">
        <f t="shared" si="2"/>
        <v>0</v>
      </c>
      <c r="M96" s="12" t="str">
        <f t="shared" si="3"/>
        <v/>
      </c>
    </row>
    <row r="97" spans="3:13" x14ac:dyDescent="0.3">
      <c r="C97" s="42"/>
      <c r="D97" s="45"/>
      <c r="E97" s="43"/>
      <c r="F97" s="43"/>
      <c r="G97" s="44"/>
      <c r="H97" s="45"/>
      <c r="I97" s="38">
        <f>Børn_beregning!V97</f>
        <v>0</v>
      </c>
      <c r="J97" s="39">
        <f>Børn_beregning!W97</f>
        <v>0</v>
      </c>
      <c r="K97" s="39">
        <f>Børn_beregning!X97</f>
        <v>0</v>
      </c>
      <c r="L97" s="122">
        <f t="shared" si="2"/>
        <v>0</v>
      </c>
      <c r="M97" s="12" t="str">
        <f t="shared" si="3"/>
        <v/>
      </c>
    </row>
    <row r="98" spans="3:13" x14ac:dyDescent="0.3">
      <c r="C98" s="42"/>
      <c r="D98" s="45"/>
      <c r="E98" s="43"/>
      <c r="F98" s="43"/>
      <c r="G98" s="44"/>
      <c r="H98" s="45"/>
      <c r="I98" s="38">
        <f>Børn_beregning!V98</f>
        <v>0</v>
      </c>
      <c r="J98" s="39">
        <f>Børn_beregning!W98</f>
        <v>0</v>
      </c>
      <c r="K98" s="39">
        <f>Børn_beregning!X98</f>
        <v>0</v>
      </c>
      <c r="L98" s="122">
        <f t="shared" si="2"/>
        <v>0</v>
      </c>
      <c r="M98" s="12" t="str">
        <f t="shared" si="3"/>
        <v/>
      </c>
    </row>
    <row r="99" spans="3:13" x14ac:dyDescent="0.3">
      <c r="C99" s="42"/>
      <c r="D99" s="45"/>
      <c r="E99" s="43"/>
      <c r="F99" s="43"/>
      <c r="G99" s="44"/>
      <c r="H99" s="45"/>
      <c r="I99" s="38">
        <f>Børn_beregning!V99</f>
        <v>0</v>
      </c>
      <c r="J99" s="39">
        <f>Børn_beregning!W99</f>
        <v>0</v>
      </c>
      <c r="K99" s="39">
        <f>Børn_beregning!X99</f>
        <v>0</v>
      </c>
      <c r="L99" s="122">
        <f t="shared" si="2"/>
        <v>0</v>
      </c>
      <c r="M99" s="12" t="str">
        <f t="shared" si="3"/>
        <v/>
      </c>
    </row>
    <row r="100" spans="3:13" x14ac:dyDescent="0.3">
      <c r="C100" s="42"/>
      <c r="D100" s="45"/>
      <c r="E100" s="43"/>
      <c r="F100" s="43"/>
      <c r="G100" s="44"/>
      <c r="H100" s="45"/>
      <c r="I100" s="38">
        <f>Børn_beregning!V100</f>
        <v>0</v>
      </c>
      <c r="J100" s="39">
        <f>Børn_beregning!W100</f>
        <v>0</v>
      </c>
      <c r="K100" s="39">
        <f>Børn_beregning!X100</f>
        <v>0</v>
      </c>
      <c r="L100" s="122">
        <f t="shared" si="2"/>
        <v>0</v>
      </c>
      <c r="M100" s="12" t="str">
        <f t="shared" si="3"/>
        <v/>
      </c>
    </row>
    <row r="101" spans="3:13" x14ac:dyDescent="0.3">
      <c r="C101" s="42"/>
      <c r="D101" s="45"/>
      <c r="E101" s="43"/>
      <c r="F101" s="43"/>
      <c r="G101" s="44"/>
      <c r="H101" s="45"/>
      <c r="I101" s="38">
        <f>Børn_beregning!V101</f>
        <v>0</v>
      </c>
      <c r="J101" s="39">
        <f>Børn_beregning!W101</f>
        <v>0</v>
      </c>
      <c r="K101" s="39">
        <f>Børn_beregning!X101</f>
        <v>0</v>
      </c>
      <c r="L101" s="122">
        <f t="shared" si="2"/>
        <v>0</v>
      </c>
      <c r="M101" s="12" t="str">
        <f t="shared" si="3"/>
        <v/>
      </c>
    </row>
    <row r="102" spans="3:13" x14ac:dyDescent="0.3">
      <c r="C102" s="42"/>
      <c r="D102" s="45"/>
      <c r="E102" s="43"/>
      <c r="F102" s="43"/>
      <c r="G102" s="44"/>
      <c r="H102" s="45"/>
      <c r="I102" s="38">
        <f>Børn_beregning!V102</f>
        <v>0</v>
      </c>
      <c r="J102" s="39">
        <f>Børn_beregning!W102</f>
        <v>0</v>
      </c>
      <c r="K102" s="39">
        <f>Børn_beregning!X102</f>
        <v>0</v>
      </c>
      <c r="L102" s="122">
        <f t="shared" si="2"/>
        <v>0</v>
      </c>
      <c r="M102" s="12" t="str">
        <f t="shared" si="3"/>
        <v/>
      </c>
    </row>
    <row r="103" spans="3:13" x14ac:dyDescent="0.3">
      <c r="C103" s="42"/>
      <c r="D103" s="45"/>
      <c r="E103" s="43"/>
      <c r="F103" s="43"/>
      <c r="G103" s="44"/>
      <c r="H103" s="45"/>
      <c r="I103" s="38">
        <f>Børn_beregning!V103</f>
        <v>0</v>
      </c>
      <c r="J103" s="39">
        <f>Børn_beregning!W103</f>
        <v>0</v>
      </c>
      <c r="K103" s="39">
        <f>Børn_beregning!X103</f>
        <v>0</v>
      </c>
      <c r="L103" s="122">
        <f t="shared" si="2"/>
        <v>0</v>
      </c>
      <c r="M103" s="12" t="str">
        <f t="shared" si="3"/>
        <v/>
      </c>
    </row>
    <row r="104" spans="3:13" x14ac:dyDescent="0.3">
      <c r="C104" s="42"/>
      <c r="D104" s="45"/>
      <c r="E104" s="43"/>
      <c r="F104" s="43"/>
      <c r="G104" s="44"/>
      <c r="H104" s="45"/>
      <c r="I104" s="38">
        <f>Børn_beregning!V104</f>
        <v>0</v>
      </c>
      <c r="J104" s="39">
        <f>Børn_beregning!W104</f>
        <v>0</v>
      </c>
      <c r="K104" s="39">
        <f>Børn_beregning!X104</f>
        <v>0</v>
      </c>
      <c r="L104" s="122">
        <f t="shared" si="2"/>
        <v>0</v>
      </c>
      <c r="M104" s="12" t="str">
        <f t="shared" si="3"/>
        <v/>
      </c>
    </row>
    <row r="105" spans="3:13" x14ac:dyDescent="0.3">
      <c r="C105" s="42"/>
      <c r="D105" s="45"/>
      <c r="E105" s="43"/>
      <c r="F105" s="43"/>
      <c r="G105" s="44"/>
      <c r="H105" s="45"/>
      <c r="I105" s="38">
        <f>Børn_beregning!V105</f>
        <v>0</v>
      </c>
      <c r="J105" s="39">
        <f>Børn_beregning!W105</f>
        <v>0</v>
      </c>
      <c r="K105" s="39">
        <f>Børn_beregning!X105</f>
        <v>0</v>
      </c>
      <c r="L105" s="122">
        <f t="shared" si="2"/>
        <v>0</v>
      </c>
      <c r="M105" s="12" t="str">
        <f t="shared" si="3"/>
        <v/>
      </c>
    </row>
    <row r="106" spans="3:13" x14ac:dyDescent="0.3">
      <c r="C106" s="42"/>
      <c r="D106" s="45"/>
      <c r="E106" s="43"/>
      <c r="F106" s="43"/>
      <c r="G106" s="44"/>
      <c r="H106" s="45"/>
      <c r="I106" s="38">
        <f>Børn_beregning!V106</f>
        <v>0</v>
      </c>
      <c r="J106" s="39">
        <f>Børn_beregning!W106</f>
        <v>0</v>
      </c>
      <c r="K106" s="39">
        <f>Børn_beregning!X106</f>
        <v>0</v>
      </c>
      <c r="L106" s="122">
        <f t="shared" si="2"/>
        <v>0</v>
      </c>
      <c r="M106" s="12" t="str">
        <f t="shared" si="3"/>
        <v/>
      </c>
    </row>
    <row r="107" spans="3:13" x14ac:dyDescent="0.3">
      <c r="C107" s="42"/>
      <c r="D107" s="45"/>
      <c r="E107" s="43"/>
      <c r="F107" s="43"/>
      <c r="G107" s="44"/>
      <c r="H107" s="45"/>
      <c r="I107" s="38">
        <f>Børn_beregning!V107</f>
        <v>0</v>
      </c>
      <c r="J107" s="39">
        <f>Børn_beregning!W107</f>
        <v>0</v>
      </c>
      <c r="K107" s="39">
        <f>Børn_beregning!X107</f>
        <v>0</v>
      </c>
      <c r="L107" s="122">
        <f t="shared" si="2"/>
        <v>0</v>
      </c>
      <c r="M107" s="12" t="str">
        <f t="shared" si="3"/>
        <v/>
      </c>
    </row>
    <row r="108" spans="3:13" x14ac:dyDescent="0.3">
      <c r="C108" s="42"/>
      <c r="D108" s="45"/>
      <c r="E108" s="43"/>
      <c r="F108" s="43"/>
      <c r="G108" s="44"/>
      <c r="H108" s="45"/>
      <c r="I108" s="38">
        <f>Børn_beregning!V108</f>
        <v>0</v>
      </c>
      <c r="J108" s="39">
        <f>Børn_beregning!W108</f>
        <v>0</v>
      </c>
      <c r="K108" s="39">
        <f>Børn_beregning!X108</f>
        <v>0</v>
      </c>
      <c r="L108" s="122">
        <f t="shared" si="2"/>
        <v>0</v>
      </c>
      <c r="M108" s="12" t="str">
        <f t="shared" si="3"/>
        <v/>
      </c>
    </row>
    <row r="109" spans="3:13" x14ac:dyDescent="0.3">
      <c r="C109" s="42"/>
      <c r="D109" s="45"/>
      <c r="E109" s="43"/>
      <c r="F109" s="43"/>
      <c r="G109" s="44"/>
      <c r="H109" s="45"/>
      <c r="I109" s="38">
        <f>Børn_beregning!V109</f>
        <v>0</v>
      </c>
      <c r="J109" s="39">
        <f>Børn_beregning!W109</f>
        <v>0</v>
      </c>
      <c r="K109" s="39">
        <f>Børn_beregning!X109</f>
        <v>0</v>
      </c>
      <c r="L109" s="122">
        <f t="shared" si="2"/>
        <v>0</v>
      </c>
      <c r="M109" s="12" t="str">
        <f t="shared" si="3"/>
        <v/>
      </c>
    </row>
    <row r="110" spans="3:13" x14ac:dyDescent="0.3">
      <c r="C110" s="42"/>
      <c r="D110" s="45"/>
      <c r="E110" s="43"/>
      <c r="F110" s="43"/>
      <c r="G110" s="44"/>
      <c r="H110" s="45"/>
      <c r="I110" s="38">
        <f>Børn_beregning!V110</f>
        <v>0</v>
      </c>
      <c r="J110" s="39">
        <f>Børn_beregning!W110</f>
        <v>0</v>
      </c>
      <c r="K110" s="39">
        <f>Børn_beregning!X110</f>
        <v>0</v>
      </c>
      <c r="L110" s="122">
        <f t="shared" si="2"/>
        <v>0</v>
      </c>
      <c r="M110" s="12" t="str">
        <f t="shared" si="3"/>
        <v/>
      </c>
    </row>
    <row r="111" spans="3:13" x14ac:dyDescent="0.3">
      <c r="C111" s="42"/>
      <c r="D111" s="45"/>
      <c r="E111" s="43"/>
      <c r="F111" s="43"/>
      <c r="G111" s="44"/>
      <c r="H111" s="45"/>
      <c r="I111" s="38">
        <f>Børn_beregning!V111</f>
        <v>0</v>
      </c>
      <c r="J111" s="39">
        <f>Børn_beregning!W111</f>
        <v>0</v>
      </c>
      <c r="K111" s="39">
        <f>Børn_beregning!X111</f>
        <v>0</v>
      </c>
      <c r="L111" s="122">
        <f t="shared" si="2"/>
        <v>0</v>
      </c>
      <c r="M111" s="12" t="str">
        <f t="shared" si="3"/>
        <v/>
      </c>
    </row>
    <row r="112" spans="3:13" x14ac:dyDescent="0.3">
      <c r="C112" s="42"/>
      <c r="D112" s="45"/>
      <c r="E112" s="43"/>
      <c r="F112" s="43"/>
      <c r="G112" s="44"/>
      <c r="H112" s="45"/>
      <c r="I112" s="38">
        <f>Børn_beregning!V112</f>
        <v>0</v>
      </c>
      <c r="J112" s="39">
        <f>Børn_beregning!W112</f>
        <v>0</v>
      </c>
      <c r="K112" s="39">
        <f>Børn_beregning!X112</f>
        <v>0</v>
      </c>
      <c r="L112" s="122">
        <f t="shared" si="2"/>
        <v>0</v>
      </c>
      <c r="M112" s="12" t="str">
        <f t="shared" si="3"/>
        <v/>
      </c>
    </row>
    <row r="113" spans="3:13" x14ac:dyDescent="0.3">
      <c r="C113" s="42"/>
      <c r="D113" s="45"/>
      <c r="E113" s="43"/>
      <c r="F113" s="43"/>
      <c r="G113" s="44"/>
      <c r="H113" s="45"/>
      <c r="I113" s="38">
        <f>Børn_beregning!V113</f>
        <v>0</v>
      </c>
      <c r="J113" s="39">
        <f>Børn_beregning!W113</f>
        <v>0</v>
      </c>
      <c r="K113" s="39">
        <f>Børn_beregning!X113</f>
        <v>0</v>
      </c>
      <c r="L113" s="122">
        <f t="shared" si="2"/>
        <v>0</v>
      </c>
      <c r="M113" s="12" t="str">
        <f t="shared" si="3"/>
        <v/>
      </c>
    </row>
    <row r="114" spans="3:13" x14ac:dyDescent="0.3">
      <c r="C114" s="42"/>
      <c r="D114" s="45"/>
      <c r="E114" s="43"/>
      <c r="F114" s="43"/>
      <c r="G114" s="44"/>
      <c r="H114" s="45"/>
      <c r="I114" s="38">
        <f>Børn_beregning!V114</f>
        <v>0</v>
      </c>
      <c r="J114" s="39">
        <f>Børn_beregning!W114</f>
        <v>0</v>
      </c>
      <c r="K114" s="39">
        <f>Børn_beregning!X114</f>
        <v>0</v>
      </c>
      <c r="L114" s="122">
        <f t="shared" si="2"/>
        <v>0</v>
      </c>
      <c r="M114" s="12" t="str">
        <f t="shared" si="3"/>
        <v/>
      </c>
    </row>
    <row r="115" spans="3:13" x14ac:dyDescent="0.3">
      <c r="C115" s="42"/>
      <c r="D115" s="45"/>
      <c r="E115" s="43"/>
      <c r="F115" s="43"/>
      <c r="G115" s="44"/>
      <c r="H115" s="45"/>
      <c r="I115" s="38">
        <f>Børn_beregning!V115</f>
        <v>0</v>
      </c>
      <c r="J115" s="39">
        <f>Børn_beregning!W115</f>
        <v>0</v>
      </c>
      <c r="K115" s="39">
        <f>Børn_beregning!X115</f>
        <v>0</v>
      </c>
      <c r="L115" s="122">
        <f t="shared" si="2"/>
        <v>0</v>
      </c>
      <c r="M115" s="12" t="str">
        <f t="shared" si="3"/>
        <v/>
      </c>
    </row>
    <row r="116" spans="3:13" x14ac:dyDescent="0.3">
      <c r="C116" s="42"/>
      <c r="D116" s="45"/>
      <c r="E116" s="43"/>
      <c r="F116" s="43"/>
      <c r="G116" s="44"/>
      <c r="H116" s="45"/>
      <c r="I116" s="38">
        <f>Børn_beregning!V116</f>
        <v>0</v>
      </c>
      <c r="J116" s="39">
        <f>Børn_beregning!W116</f>
        <v>0</v>
      </c>
      <c r="K116" s="39">
        <f>Børn_beregning!X116</f>
        <v>0</v>
      </c>
      <c r="L116" s="122">
        <f t="shared" si="2"/>
        <v>0</v>
      </c>
      <c r="M116" s="12" t="str">
        <f t="shared" si="3"/>
        <v/>
      </c>
    </row>
    <row r="117" spans="3:13" x14ac:dyDescent="0.3">
      <c r="C117" s="42"/>
      <c r="D117" s="45"/>
      <c r="E117" s="43"/>
      <c r="F117" s="43"/>
      <c r="G117" s="44"/>
      <c r="H117" s="45"/>
      <c r="I117" s="38">
        <f>Børn_beregning!V117</f>
        <v>0</v>
      </c>
      <c r="J117" s="39">
        <f>Børn_beregning!W117</f>
        <v>0</v>
      </c>
      <c r="K117" s="39">
        <f>Børn_beregning!X117</f>
        <v>0</v>
      </c>
      <c r="L117" s="122">
        <f t="shared" si="2"/>
        <v>0</v>
      </c>
      <c r="M117" s="12" t="str">
        <f t="shared" si="3"/>
        <v/>
      </c>
    </row>
    <row r="118" spans="3:13" x14ac:dyDescent="0.3">
      <c r="C118" s="42"/>
      <c r="D118" s="45"/>
      <c r="E118" s="43"/>
      <c r="F118" s="43"/>
      <c r="G118" s="44"/>
      <c r="H118" s="45"/>
      <c r="I118" s="38">
        <f>Børn_beregning!V118</f>
        <v>0</v>
      </c>
      <c r="J118" s="39">
        <f>Børn_beregning!W118</f>
        <v>0</v>
      </c>
      <c r="K118" s="39">
        <f>Børn_beregning!X118</f>
        <v>0</v>
      </c>
      <c r="L118" s="122">
        <f t="shared" si="2"/>
        <v>0</v>
      </c>
      <c r="M118" s="12" t="str">
        <f t="shared" si="3"/>
        <v/>
      </c>
    </row>
    <row r="119" spans="3:13" x14ac:dyDescent="0.3">
      <c r="C119" s="42"/>
      <c r="D119" s="45"/>
      <c r="E119" s="43"/>
      <c r="F119" s="43"/>
      <c r="G119" s="44"/>
      <c r="H119" s="45"/>
      <c r="I119" s="38">
        <f>Børn_beregning!V119</f>
        <v>0</v>
      </c>
      <c r="J119" s="39">
        <f>Børn_beregning!W119</f>
        <v>0</v>
      </c>
      <c r="K119" s="39">
        <f>Børn_beregning!X119</f>
        <v>0</v>
      </c>
      <c r="L119" s="122">
        <f t="shared" si="2"/>
        <v>0</v>
      </c>
      <c r="M119" s="12" t="str">
        <f t="shared" si="3"/>
        <v/>
      </c>
    </row>
    <row r="120" spans="3:13" x14ac:dyDescent="0.3">
      <c r="C120" s="42"/>
      <c r="D120" s="45"/>
      <c r="E120" s="43"/>
      <c r="F120" s="43"/>
      <c r="G120" s="44"/>
      <c r="H120" s="45"/>
      <c r="I120" s="38">
        <f>Børn_beregning!V120</f>
        <v>0</v>
      </c>
      <c r="J120" s="39">
        <f>Børn_beregning!W120</f>
        <v>0</v>
      </c>
      <c r="K120" s="39">
        <f>Børn_beregning!X120</f>
        <v>0</v>
      </c>
      <c r="L120" s="122">
        <f t="shared" si="2"/>
        <v>0</v>
      </c>
      <c r="M120" s="12" t="str">
        <f t="shared" si="3"/>
        <v/>
      </c>
    </row>
    <row r="121" spans="3:13" x14ac:dyDescent="0.3">
      <c r="C121" s="42"/>
      <c r="D121" s="45"/>
      <c r="E121" s="43"/>
      <c r="F121" s="43"/>
      <c r="G121" s="44"/>
      <c r="H121" s="45"/>
      <c r="I121" s="38">
        <f>Børn_beregning!V121</f>
        <v>0</v>
      </c>
      <c r="J121" s="39">
        <f>Børn_beregning!W121</f>
        <v>0</v>
      </c>
      <c r="K121" s="39">
        <f>Børn_beregning!X121</f>
        <v>0</v>
      </c>
      <c r="L121" s="122">
        <f t="shared" si="2"/>
        <v>0</v>
      </c>
      <c r="M121" s="12" t="str">
        <f t="shared" si="3"/>
        <v/>
      </c>
    </row>
    <row r="122" spans="3:13" x14ac:dyDescent="0.3">
      <c r="C122" s="42"/>
      <c r="D122" s="45"/>
      <c r="E122" s="43"/>
      <c r="F122" s="43"/>
      <c r="G122" s="44"/>
      <c r="H122" s="45"/>
      <c r="I122" s="38">
        <f>Børn_beregning!V122</f>
        <v>0</v>
      </c>
      <c r="J122" s="39">
        <f>Børn_beregning!W122</f>
        <v>0</v>
      </c>
      <c r="K122" s="39">
        <f>Børn_beregning!X122</f>
        <v>0</v>
      </c>
      <c r="L122" s="122">
        <f t="shared" si="2"/>
        <v>0</v>
      </c>
      <c r="M122" s="12" t="str">
        <f t="shared" si="3"/>
        <v/>
      </c>
    </row>
    <row r="123" spans="3:13" x14ac:dyDescent="0.3">
      <c r="C123" s="42"/>
      <c r="D123" s="45"/>
      <c r="E123" s="43"/>
      <c r="F123" s="43"/>
      <c r="G123" s="44"/>
      <c r="H123" s="45"/>
      <c r="I123" s="38">
        <f>Børn_beregning!V123</f>
        <v>0</v>
      </c>
      <c r="J123" s="39">
        <f>Børn_beregning!W123</f>
        <v>0</v>
      </c>
      <c r="K123" s="39">
        <f>Børn_beregning!X123</f>
        <v>0</v>
      </c>
      <c r="L123" s="122">
        <f t="shared" si="2"/>
        <v>0</v>
      </c>
      <c r="M123" s="12" t="str">
        <f t="shared" si="3"/>
        <v/>
      </c>
    </row>
    <row r="124" spans="3:13" x14ac:dyDescent="0.3">
      <c r="C124" s="42"/>
      <c r="D124" s="45"/>
      <c r="E124" s="43"/>
      <c r="F124" s="43"/>
      <c r="G124" s="44"/>
      <c r="H124" s="45"/>
      <c r="I124" s="38">
        <f>Børn_beregning!V124</f>
        <v>0</v>
      </c>
      <c r="J124" s="39">
        <f>Børn_beregning!W124</f>
        <v>0</v>
      </c>
      <c r="K124" s="39">
        <f>Børn_beregning!X124</f>
        <v>0</v>
      </c>
      <c r="L124" s="122">
        <f t="shared" si="2"/>
        <v>0</v>
      </c>
      <c r="M124" s="12" t="str">
        <f t="shared" si="3"/>
        <v/>
      </c>
    </row>
    <row r="125" spans="3:13" x14ac:dyDescent="0.3">
      <c r="C125" s="42"/>
      <c r="D125" s="45"/>
      <c r="E125" s="43"/>
      <c r="F125" s="43"/>
      <c r="G125" s="44"/>
      <c r="H125" s="45"/>
      <c r="I125" s="38">
        <f>Børn_beregning!V125</f>
        <v>0</v>
      </c>
      <c r="J125" s="39">
        <f>Børn_beregning!W125</f>
        <v>0</v>
      </c>
      <c r="K125" s="39">
        <f>Børn_beregning!X125</f>
        <v>0</v>
      </c>
      <c r="L125" s="122">
        <f t="shared" si="2"/>
        <v>0</v>
      </c>
      <c r="M125" s="12" t="str">
        <f t="shared" si="3"/>
        <v/>
      </c>
    </row>
    <row r="126" spans="3:13" x14ac:dyDescent="0.3">
      <c r="C126" s="42"/>
      <c r="D126" s="45"/>
      <c r="E126" s="43"/>
      <c r="F126" s="43"/>
      <c r="G126" s="44"/>
      <c r="H126" s="45"/>
      <c r="I126" s="38">
        <f>Børn_beregning!V126</f>
        <v>0</v>
      </c>
      <c r="J126" s="39">
        <f>Børn_beregning!W126</f>
        <v>0</v>
      </c>
      <c r="K126" s="39">
        <f>Børn_beregning!X126</f>
        <v>0</v>
      </c>
      <c r="L126" s="122">
        <f t="shared" si="2"/>
        <v>0</v>
      </c>
      <c r="M126" s="12" t="str">
        <f t="shared" si="3"/>
        <v/>
      </c>
    </row>
    <row r="127" spans="3:13" x14ac:dyDescent="0.3">
      <c r="C127" s="42"/>
      <c r="D127" s="45"/>
      <c r="E127" s="43"/>
      <c r="F127" s="43"/>
      <c r="G127" s="44"/>
      <c r="H127" s="45"/>
      <c r="I127" s="38">
        <f>Børn_beregning!V127</f>
        <v>0</v>
      </c>
      <c r="J127" s="39">
        <f>Børn_beregning!W127</f>
        <v>0</v>
      </c>
      <c r="K127" s="39">
        <f>Børn_beregning!X127</f>
        <v>0</v>
      </c>
      <c r="L127" s="122">
        <f t="shared" si="2"/>
        <v>0</v>
      </c>
      <c r="M127" s="12" t="str">
        <f t="shared" si="3"/>
        <v/>
      </c>
    </row>
    <row r="128" spans="3:13" x14ac:dyDescent="0.3">
      <c r="C128" s="42"/>
      <c r="D128" s="45"/>
      <c r="E128" s="43"/>
      <c r="F128" s="43"/>
      <c r="G128" s="44"/>
      <c r="H128" s="45"/>
      <c r="I128" s="38">
        <f>Børn_beregning!V128</f>
        <v>0</v>
      </c>
      <c r="J128" s="39">
        <f>Børn_beregning!W128</f>
        <v>0</v>
      </c>
      <c r="K128" s="39">
        <f>Børn_beregning!X128</f>
        <v>0</v>
      </c>
      <c r="L128" s="122">
        <f t="shared" si="2"/>
        <v>0</v>
      </c>
      <c r="M128" s="12" t="str">
        <f t="shared" si="3"/>
        <v/>
      </c>
    </row>
    <row r="129" spans="3:13" x14ac:dyDescent="0.3">
      <c r="C129" s="42"/>
      <c r="D129" s="45"/>
      <c r="E129" s="43"/>
      <c r="F129" s="43"/>
      <c r="G129" s="44"/>
      <c r="H129" s="45"/>
      <c r="I129" s="38">
        <f>Børn_beregning!V129</f>
        <v>0</v>
      </c>
      <c r="J129" s="39">
        <f>Børn_beregning!W129</f>
        <v>0</v>
      </c>
      <c r="K129" s="39">
        <f>Børn_beregning!X129</f>
        <v>0</v>
      </c>
      <c r="L129" s="122">
        <f t="shared" si="2"/>
        <v>0</v>
      </c>
      <c r="M129" s="12" t="str">
        <f t="shared" si="3"/>
        <v/>
      </c>
    </row>
    <row r="130" spans="3:13" x14ac:dyDescent="0.3">
      <c r="C130" s="42"/>
      <c r="D130" s="45"/>
      <c r="E130" s="43"/>
      <c r="F130" s="43"/>
      <c r="G130" s="44"/>
      <c r="H130" s="45"/>
      <c r="I130" s="38">
        <f>Børn_beregning!V130</f>
        <v>0</v>
      </c>
      <c r="J130" s="39">
        <f>Børn_beregning!W130</f>
        <v>0</v>
      </c>
      <c r="K130" s="39">
        <f>Børn_beregning!X130</f>
        <v>0</v>
      </c>
      <c r="L130" s="122">
        <f t="shared" si="2"/>
        <v>0</v>
      </c>
      <c r="M130" s="12" t="str">
        <f t="shared" si="3"/>
        <v/>
      </c>
    </row>
    <row r="131" spans="3:13" x14ac:dyDescent="0.3">
      <c r="C131" s="42"/>
      <c r="D131" s="45"/>
      <c r="E131" s="43"/>
      <c r="F131" s="43"/>
      <c r="G131" s="44"/>
      <c r="H131" s="45"/>
      <c r="I131" s="38">
        <f>Børn_beregning!V131</f>
        <v>0</v>
      </c>
      <c r="J131" s="39">
        <f>Børn_beregning!W131</f>
        <v>0</v>
      </c>
      <c r="K131" s="39">
        <f>Børn_beregning!X131</f>
        <v>0</v>
      </c>
      <c r="L131" s="122">
        <f t="shared" si="2"/>
        <v>0</v>
      </c>
      <c r="M131" s="12" t="str">
        <f t="shared" si="3"/>
        <v/>
      </c>
    </row>
    <row r="132" spans="3:13" x14ac:dyDescent="0.3">
      <c r="C132" s="42"/>
      <c r="D132" s="45"/>
      <c r="E132" s="43"/>
      <c r="F132" s="43"/>
      <c r="G132" s="44"/>
      <c r="H132" s="45"/>
      <c r="I132" s="38">
        <f>Børn_beregning!V132</f>
        <v>0</v>
      </c>
      <c r="J132" s="39">
        <f>Børn_beregning!W132</f>
        <v>0</v>
      </c>
      <c r="K132" s="39">
        <f>Børn_beregning!X132</f>
        <v>0</v>
      </c>
      <c r="L132" s="122">
        <f t="shared" si="2"/>
        <v>0</v>
      </c>
      <c r="M132" s="12" t="str">
        <f t="shared" si="3"/>
        <v/>
      </c>
    </row>
    <row r="133" spans="3:13" x14ac:dyDescent="0.3">
      <c r="C133" s="42"/>
      <c r="D133" s="45"/>
      <c r="E133" s="43"/>
      <c r="F133" s="43"/>
      <c r="G133" s="44"/>
      <c r="H133" s="45"/>
      <c r="I133" s="38">
        <f>Børn_beregning!V133</f>
        <v>0</v>
      </c>
      <c r="J133" s="39">
        <f>Børn_beregning!W133</f>
        <v>0</v>
      </c>
      <c r="K133" s="39">
        <f>Børn_beregning!X133</f>
        <v>0</v>
      </c>
      <c r="L133" s="122">
        <f t="shared" si="2"/>
        <v>0</v>
      </c>
      <c r="M133" s="12" t="str">
        <f t="shared" si="3"/>
        <v/>
      </c>
    </row>
    <row r="134" spans="3:13" x14ac:dyDescent="0.3">
      <c r="C134" s="42"/>
      <c r="D134" s="45"/>
      <c r="E134" s="43"/>
      <c r="F134" s="43"/>
      <c r="G134" s="44"/>
      <c r="H134" s="45"/>
      <c r="I134" s="38">
        <f>Børn_beregning!V134</f>
        <v>0</v>
      </c>
      <c r="J134" s="39">
        <f>Børn_beregning!W134</f>
        <v>0</v>
      </c>
      <c r="K134" s="39">
        <f>Børn_beregning!X134</f>
        <v>0</v>
      </c>
      <c r="L134" s="122">
        <f t="shared" si="2"/>
        <v>0</v>
      </c>
      <c r="M134" s="12" t="str">
        <f t="shared" si="3"/>
        <v/>
      </c>
    </row>
    <row r="135" spans="3:13" x14ac:dyDescent="0.3">
      <c r="C135" s="42"/>
      <c r="D135" s="45"/>
      <c r="E135" s="43"/>
      <c r="F135" s="43"/>
      <c r="G135" s="44"/>
      <c r="H135" s="45"/>
      <c r="I135" s="38">
        <f>Børn_beregning!V135</f>
        <v>0</v>
      </c>
      <c r="J135" s="39">
        <f>Børn_beregning!W135</f>
        <v>0</v>
      </c>
      <c r="K135" s="39">
        <f>Børn_beregning!X135</f>
        <v>0</v>
      </c>
      <c r="L135" s="122">
        <f t="shared" si="2"/>
        <v>0</v>
      </c>
      <c r="M135" s="12" t="str">
        <f t="shared" si="3"/>
        <v/>
      </c>
    </row>
    <row r="136" spans="3:13" x14ac:dyDescent="0.3">
      <c r="C136" s="42"/>
      <c r="D136" s="45"/>
      <c r="E136" s="43"/>
      <c r="F136" s="43"/>
      <c r="G136" s="44"/>
      <c r="H136" s="45"/>
      <c r="I136" s="38">
        <f>Børn_beregning!V136</f>
        <v>0</v>
      </c>
      <c r="J136" s="39">
        <f>Børn_beregning!W136</f>
        <v>0</v>
      </c>
      <c r="K136" s="39">
        <f>Børn_beregning!X136</f>
        <v>0</v>
      </c>
      <c r="L136" s="122">
        <f t="shared" si="2"/>
        <v>0</v>
      </c>
      <c r="M136" s="12" t="str">
        <f t="shared" si="3"/>
        <v/>
      </c>
    </row>
    <row r="137" spans="3:13" x14ac:dyDescent="0.3">
      <c r="C137" s="42"/>
      <c r="D137" s="45"/>
      <c r="E137" s="43"/>
      <c r="F137" s="43"/>
      <c r="G137" s="44"/>
      <c r="H137" s="45"/>
      <c r="I137" s="38">
        <f>Børn_beregning!V137</f>
        <v>0</v>
      </c>
      <c r="J137" s="39">
        <f>Børn_beregning!W137</f>
        <v>0</v>
      </c>
      <c r="K137" s="39">
        <f>Børn_beregning!X137</f>
        <v>0</v>
      </c>
      <c r="L137" s="122">
        <f t="shared" si="2"/>
        <v>0</v>
      </c>
      <c r="M137" s="12" t="str">
        <f t="shared" si="3"/>
        <v/>
      </c>
    </row>
    <row r="138" spans="3:13" x14ac:dyDescent="0.3">
      <c r="C138" s="42"/>
      <c r="D138" s="45"/>
      <c r="E138" s="43"/>
      <c r="F138" s="43"/>
      <c r="G138" s="44"/>
      <c r="H138" s="45"/>
      <c r="I138" s="38">
        <f>Børn_beregning!V138</f>
        <v>0</v>
      </c>
      <c r="J138" s="39">
        <f>Børn_beregning!W138</f>
        <v>0</v>
      </c>
      <c r="K138" s="39">
        <f>Børn_beregning!X138</f>
        <v>0</v>
      </c>
      <c r="L138" s="122">
        <f t="shared" si="2"/>
        <v>0</v>
      </c>
      <c r="M138" s="12" t="str">
        <f t="shared" si="3"/>
        <v/>
      </c>
    </row>
    <row r="139" spans="3:13" x14ac:dyDescent="0.3">
      <c r="C139" s="42"/>
      <c r="D139" s="45"/>
      <c r="E139" s="43"/>
      <c r="F139" s="43"/>
      <c r="G139" s="44"/>
      <c r="H139" s="45"/>
      <c r="I139" s="38">
        <f>Børn_beregning!V139</f>
        <v>0</v>
      </c>
      <c r="J139" s="39">
        <f>Børn_beregning!W139</f>
        <v>0</v>
      </c>
      <c r="K139" s="39">
        <f>Børn_beregning!X139</f>
        <v>0</v>
      </c>
      <c r="L139" s="122">
        <f t="shared" si="2"/>
        <v>0</v>
      </c>
      <c r="M139" s="12" t="str">
        <f t="shared" si="3"/>
        <v/>
      </c>
    </row>
    <row r="140" spans="3:13" x14ac:dyDescent="0.3">
      <c r="C140" s="42"/>
      <c r="D140" s="45"/>
      <c r="E140" s="43"/>
      <c r="F140" s="43"/>
      <c r="G140" s="44"/>
      <c r="H140" s="45"/>
      <c r="I140" s="38">
        <f>Børn_beregning!V140</f>
        <v>0</v>
      </c>
      <c r="J140" s="39">
        <f>Børn_beregning!W140</f>
        <v>0</v>
      </c>
      <c r="K140" s="39">
        <f>Børn_beregning!X140</f>
        <v>0</v>
      </c>
      <c r="L140" s="122">
        <f t="shared" si="2"/>
        <v>0</v>
      </c>
      <c r="M140" s="12" t="str">
        <f t="shared" si="3"/>
        <v/>
      </c>
    </row>
    <row r="141" spans="3:13" x14ac:dyDescent="0.3">
      <c r="C141" s="42"/>
      <c r="D141" s="45"/>
      <c r="E141" s="43"/>
      <c r="F141" s="43"/>
      <c r="G141" s="44"/>
      <c r="H141" s="45"/>
      <c r="I141" s="38">
        <f>Børn_beregning!V141</f>
        <v>0</v>
      </c>
      <c r="J141" s="39">
        <f>Børn_beregning!W141</f>
        <v>0</v>
      </c>
      <c r="K141" s="39">
        <f>Børn_beregning!X141</f>
        <v>0</v>
      </c>
      <c r="L141" s="122">
        <f t="shared" si="2"/>
        <v>0</v>
      </c>
      <c r="M141" s="12" t="str">
        <f t="shared" si="3"/>
        <v/>
      </c>
    </row>
    <row r="142" spans="3:13" x14ac:dyDescent="0.3">
      <c r="C142" s="42"/>
      <c r="D142" s="45"/>
      <c r="E142" s="43"/>
      <c r="F142" s="43"/>
      <c r="G142" s="44"/>
      <c r="H142" s="45"/>
      <c r="I142" s="38">
        <f>Børn_beregning!V142</f>
        <v>0</v>
      </c>
      <c r="J142" s="39">
        <f>Børn_beregning!W142</f>
        <v>0</v>
      </c>
      <c r="K142" s="39">
        <f>Børn_beregning!X142</f>
        <v>0</v>
      </c>
      <c r="L142" s="122">
        <f t="shared" si="2"/>
        <v>0</v>
      </c>
      <c r="M142" s="12" t="str">
        <f t="shared" si="3"/>
        <v/>
      </c>
    </row>
    <row r="143" spans="3:13" x14ac:dyDescent="0.3">
      <c r="C143" s="42"/>
      <c r="D143" s="45"/>
      <c r="E143" s="43"/>
      <c r="F143" s="43"/>
      <c r="G143" s="44"/>
      <c r="H143" s="45"/>
      <c r="I143" s="38">
        <f>Børn_beregning!V143</f>
        <v>0</v>
      </c>
      <c r="J143" s="39">
        <f>Børn_beregning!W143</f>
        <v>0</v>
      </c>
      <c r="K143" s="39">
        <f>Børn_beregning!X143</f>
        <v>0</v>
      </c>
      <c r="L143" s="122">
        <f t="shared" si="2"/>
        <v>0</v>
      </c>
      <c r="M143" s="12" t="str">
        <f t="shared" si="3"/>
        <v/>
      </c>
    </row>
    <row r="144" spans="3:13" x14ac:dyDescent="0.3">
      <c r="C144" s="42"/>
      <c r="D144" s="45"/>
      <c r="E144" s="43"/>
      <c r="F144" s="43"/>
      <c r="G144" s="44"/>
      <c r="H144" s="45"/>
      <c r="I144" s="38">
        <f>Børn_beregning!V144</f>
        <v>0</v>
      </c>
      <c r="J144" s="39">
        <f>Børn_beregning!W144</f>
        <v>0</v>
      </c>
      <c r="K144" s="39">
        <f>Børn_beregning!X144</f>
        <v>0</v>
      </c>
      <c r="L144" s="122">
        <f t="shared" si="2"/>
        <v>0</v>
      </c>
      <c r="M144" s="12" t="str">
        <f t="shared" si="3"/>
        <v/>
      </c>
    </row>
    <row r="145" spans="3:13" x14ac:dyDescent="0.3">
      <c r="C145" s="42"/>
      <c r="D145" s="45"/>
      <c r="E145" s="43"/>
      <c r="F145" s="43"/>
      <c r="G145" s="44"/>
      <c r="H145" s="45"/>
      <c r="I145" s="38">
        <f>Børn_beregning!V145</f>
        <v>0</v>
      </c>
      <c r="J145" s="39">
        <f>Børn_beregning!W145</f>
        <v>0</v>
      </c>
      <c r="K145" s="39">
        <f>Børn_beregning!X145</f>
        <v>0</v>
      </c>
      <c r="L145" s="122">
        <f t="shared" si="2"/>
        <v>0</v>
      </c>
      <c r="M145" s="12" t="str">
        <f t="shared" si="3"/>
        <v/>
      </c>
    </row>
    <row r="146" spans="3:13" x14ac:dyDescent="0.3">
      <c r="C146" s="42"/>
      <c r="D146" s="45"/>
      <c r="E146" s="43"/>
      <c r="F146" s="43"/>
      <c r="G146" s="44"/>
      <c r="H146" s="45"/>
      <c r="I146" s="38">
        <f>Børn_beregning!V146</f>
        <v>0</v>
      </c>
      <c r="J146" s="39">
        <f>Børn_beregning!W146</f>
        <v>0</v>
      </c>
      <c r="K146" s="39">
        <f>Børn_beregning!X146</f>
        <v>0</v>
      </c>
      <c r="L146" s="122">
        <f t="shared" si="2"/>
        <v>0</v>
      </c>
      <c r="M146" s="12" t="str">
        <f t="shared" si="3"/>
        <v/>
      </c>
    </row>
    <row r="147" spans="3:13" x14ac:dyDescent="0.3">
      <c r="C147" s="42"/>
      <c r="D147" s="45"/>
      <c r="E147" s="43"/>
      <c r="F147" s="43"/>
      <c r="G147" s="44"/>
      <c r="H147" s="45"/>
      <c r="I147" s="38">
        <f>Børn_beregning!V147</f>
        <v>0</v>
      </c>
      <c r="J147" s="39">
        <f>Børn_beregning!W147</f>
        <v>0</v>
      </c>
      <c r="K147" s="39">
        <f>Børn_beregning!X147</f>
        <v>0</v>
      </c>
      <c r="L147" s="122">
        <f t="shared" ref="L147:L210" si="4">IF(OR(F147="",G147=""),0,IF(AND(AND(F147&lt;&gt;"",G147&lt;&gt;""),F147&gt;G147),1,IF(AND(år&lt;&gt;0,(AND(OR(YEAR(F147)&lt;&gt;år,YEAR(G147)&lt;&gt;år))),OR(YEAR(F147&lt;&gt;""),YEAR(G147&lt;&gt;""))),1,0)))</f>
        <v>0</v>
      </c>
      <c r="M147" s="12" t="str">
        <f t="shared" ref="M147:M210" si="5">IF(AND(AND(F147&lt;&gt;"",G147&lt;&gt;""),F147&gt;G147),"Der er foretaget en indtastningsfejl. Indskrivningsdatoen ligger efter udskrivningsdatoen, hvilket medfører, at fuldtidsomregningen bliver negativ",IF(OR(F147="",G147=""),"",IF(AND(år&lt;&gt;0,(AND(OR(YEAR(F147)&lt;&gt;år,YEAR(G147)&lt;&gt;år))),OR(YEAR(F147&lt;&gt;""),YEAR(G147&lt;&gt;""))),"Der er foretaget en indtastningsfejl. Indskrivnings- eller udskrivningsdatoen er ikke i overenstemmelse med det angivne beregningsår (trin 1)","")))</f>
        <v/>
      </c>
    </row>
    <row r="148" spans="3:13" x14ac:dyDescent="0.3">
      <c r="C148" s="42"/>
      <c r="D148" s="45"/>
      <c r="E148" s="43"/>
      <c r="F148" s="43"/>
      <c r="G148" s="44"/>
      <c r="H148" s="45"/>
      <c r="I148" s="38">
        <f>Børn_beregning!V148</f>
        <v>0</v>
      </c>
      <c r="J148" s="39">
        <f>Børn_beregning!W148</f>
        <v>0</v>
      </c>
      <c r="K148" s="39">
        <f>Børn_beregning!X148</f>
        <v>0</v>
      </c>
      <c r="L148" s="122">
        <f t="shared" si="4"/>
        <v>0</v>
      </c>
      <c r="M148" s="12" t="str">
        <f t="shared" si="5"/>
        <v/>
      </c>
    </row>
    <row r="149" spans="3:13" x14ac:dyDescent="0.3">
      <c r="C149" s="42"/>
      <c r="D149" s="45"/>
      <c r="E149" s="43"/>
      <c r="F149" s="43"/>
      <c r="G149" s="44"/>
      <c r="H149" s="45"/>
      <c r="I149" s="38">
        <f>Børn_beregning!V149</f>
        <v>0</v>
      </c>
      <c r="J149" s="39">
        <f>Børn_beregning!W149</f>
        <v>0</v>
      </c>
      <c r="K149" s="39">
        <f>Børn_beregning!X149</f>
        <v>0</v>
      </c>
      <c r="L149" s="122">
        <f t="shared" si="4"/>
        <v>0</v>
      </c>
      <c r="M149" s="12" t="str">
        <f t="shared" si="5"/>
        <v/>
      </c>
    </row>
    <row r="150" spans="3:13" x14ac:dyDescent="0.3">
      <c r="C150" s="42"/>
      <c r="D150" s="45"/>
      <c r="E150" s="43"/>
      <c r="F150" s="43"/>
      <c r="G150" s="44"/>
      <c r="H150" s="45"/>
      <c r="I150" s="38">
        <f>Børn_beregning!V150</f>
        <v>0</v>
      </c>
      <c r="J150" s="39">
        <f>Børn_beregning!W150</f>
        <v>0</v>
      </c>
      <c r="K150" s="39">
        <f>Børn_beregning!X150</f>
        <v>0</v>
      </c>
      <c r="L150" s="122">
        <f t="shared" si="4"/>
        <v>0</v>
      </c>
      <c r="M150" s="12" t="str">
        <f t="shared" si="5"/>
        <v/>
      </c>
    </row>
    <row r="151" spans="3:13" x14ac:dyDescent="0.3">
      <c r="C151" s="42"/>
      <c r="D151" s="45"/>
      <c r="E151" s="43"/>
      <c r="F151" s="43"/>
      <c r="G151" s="44"/>
      <c r="H151" s="45"/>
      <c r="I151" s="38">
        <f>Børn_beregning!V151</f>
        <v>0</v>
      </c>
      <c r="J151" s="39">
        <f>Børn_beregning!W151</f>
        <v>0</v>
      </c>
      <c r="K151" s="39">
        <f>Børn_beregning!X151</f>
        <v>0</v>
      </c>
      <c r="L151" s="122">
        <f t="shared" si="4"/>
        <v>0</v>
      </c>
      <c r="M151" s="12" t="str">
        <f t="shared" si="5"/>
        <v/>
      </c>
    </row>
    <row r="152" spans="3:13" x14ac:dyDescent="0.3">
      <c r="C152" s="42"/>
      <c r="D152" s="45"/>
      <c r="E152" s="43"/>
      <c r="F152" s="43"/>
      <c r="G152" s="44"/>
      <c r="H152" s="45"/>
      <c r="I152" s="38">
        <f>Børn_beregning!V152</f>
        <v>0</v>
      </c>
      <c r="J152" s="39">
        <f>Børn_beregning!W152</f>
        <v>0</v>
      </c>
      <c r="K152" s="39">
        <f>Børn_beregning!X152</f>
        <v>0</v>
      </c>
      <c r="L152" s="122">
        <f t="shared" si="4"/>
        <v>0</v>
      </c>
      <c r="M152" s="12" t="str">
        <f t="shared" si="5"/>
        <v/>
      </c>
    </row>
    <row r="153" spans="3:13" x14ac:dyDescent="0.3">
      <c r="C153" s="42"/>
      <c r="D153" s="45"/>
      <c r="E153" s="43"/>
      <c r="F153" s="43"/>
      <c r="G153" s="44"/>
      <c r="H153" s="45"/>
      <c r="I153" s="38">
        <f>Børn_beregning!V153</f>
        <v>0</v>
      </c>
      <c r="J153" s="39">
        <f>Børn_beregning!W153</f>
        <v>0</v>
      </c>
      <c r="K153" s="39">
        <f>Børn_beregning!X153</f>
        <v>0</v>
      </c>
      <c r="L153" s="122">
        <f t="shared" si="4"/>
        <v>0</v>
      </c>
      <c r="M153" s="12" t="str">
        <f t="shared" si="5"/>
        <v/>
      </c>
    </row>
    <row r="154" spans="3:13" x14ac:dyDescent="0.3">
      <c r="C154" s="42"/>
      <c r="D154" s="45"/>
      <c r="E154" s="43"/>
      <c r="F154" s="43"/>
      <c r="G154" s="44"/>
      <c r="H154" s="45"/>
      <c r="I154" s="38">
        <f>Børn_beregning!V154</f>
        <v>0</v>
      </c>
      <c r="J154" s="39">
        <f>Børn_beregning!W154</f>
        <v>0</v>
      </c>
      <c r="K154" s="39">
        <f>Børn_beregning!X154</f>
        <v>0</v>
      </c>
      <c r="L154" s="122">
        <f t="shared" si="4"/>
        <v>0</v>
      </c>
      <c r="M154" s="12" t="str">
        <f t="shared" si="5"/>
        <v/>
      </c>
    </row>
    <row r="155" spans="3:13" x14ac:dyDescent="0.3">
      <c r="C155" s="42"/>
      <c r="D155" s="45"/>
      <c r="E155" s="43"/>
      <c r="F155" s="43"/>
      <c r="G155" s="44"/>
      <c r="H155" s="45"/>
      <c r="I155" s="38">
        <f>Børn_beregning!V155</f>
        <v>0</v>
      </c>
      <c r="J155" s="39">
        <f>Børn_beregning!W155</f>
        <v>0</v>
      </c>
      <c r="K155" s="39">
        <f>Børn_beregning!X155</f>
        <v>0</v>
      </c>
      <c r="L155" s="122">
        <f t="shared" si="4"/>
        <v>0</v>
      </c>
      <c r="M155" s="12" t="str">
        <f t="shared" si="5"/>
        <v/>
      </c>
    </row>
    <row r="156" spans="3:13" x14ac:dyDescent="0.3">
      <c r="C156" s="42"/>
      <c r="D156" s="45"/>
      <c r="E156" s="43"/>
      <c r="F156" s="43"/>
      <c r="G156" s="44"/>
      <c r="H156" s="45"/>
      <c r="I156" s="38">
        <f>Børn_beregning!V156</f>
        <v>0</v>
      </c>
      <c r="J156" s="39">
        <f>Børn_beregning!W156</f>
        <v>0</v>
      </c>
      <c r="K156" s="39">
        <f>Børn_beregning!X156</f>
        <v>0</v>
      </c>
      <c r="L156" s="122">
        <f t="shared" si="4"/>
        <v>0</v>
      </c>
      <c r="M156" s="12" t="str">
        <f t="shared" si="5"/>
        <v/>
      </c>
    </row>
    <row r="157" spans="3:13" x14ac:dyDescent="0.3">
      <c r="C157" s="42"/>
      <c r="D157" s="45"/>
      <c r="E157" s="43"/>
      <c r="F157" s="43"/>
      <c r="G157" s="44"/>
      <c r="H157" s="45"/>
      <c r="I157" s="38">
        <f>Børn_beregning!V157</f>
        <v>0</v>
      </c>
      <c r="J157" s="39">
        <f>Børn_beregning!W157</f>
        <v>0</v>
      </c>
      <c r="K157" s="39">
        <f>Børn_beregning!X157</f>
        <v>0</v>
      </c>
      <c r="L157" s="122">
        <f t="shared" si="4"/>
        <v>0</v>
      </c>
      <c r="M157" s="12" t="str">
        <f t="shared" si="5"/>
        <v/>
      </c>
    </row>
    <row r="158" spans="3:13" x14ac:dyDescent="0.3">
      <c r="C158" s="42"/>
      <c r="D158" s="45"/>
      <c r="E158" s="43"/>
      <c r="F158" s="43"/>
      <c r="G158" s="44"/>
      <c r="H158" s="45"/>
      <c r="I158" s="38">
        <f>Børn_beregning!V158</f>
        <v>0</v>
      </c>
      <c r="J158" s="39">
        <f>Børn_beregning!W158</f>
        <v>0</v>
      </c>
      <c r="K158" s="39">
        <f>Børn_beregning!X158</f>
        <v>0</v>
      </c>
      <c r="L158" s="122">
        <f t="shared" si="4"/>
        <v>0</v>
      </c>
      <c r="M158" s="12" t="str">
        <f t="shared" si="5"/>
        <v/>
      </c>
    </row>
    <row r="159" spans="3:13" x14ac:dyDescent="0.3">
      <c r="C159" s="42"/>
      <c r="D159" s="45"/>
      <c r="E159" s="43"/>
      <c r="F159" s="43"/>
      <c r="G159" s="44"/>
      <c r="H159" s="45"/>
      <c r="I159" s="38">
        <f>Børn_beregning!V159</f>
        <v>0</v>
      </c>
      <c r="J159" s="39">
        <f>Børn_beregning!W159</f>
        <v>0</v>
      </c>
      <c r="K159" s="39">
        <f>Børn_beregning!X159</f>
        <v>0</v>
      </c>
      <c r="L159" s="122">
        <f t="shared" si="4"/>
        <v>0</v>
      </c>
      <c r="M159" s="12" t="str">
        <f t="shared" si="5"/>
        <v/>
      </c>
    </row>
    <row r="160" spans="3:13" x14ac:dyDescent="0.3">
      <c r="C160" s="42"/>
      <c r="D160" s="45"/>
      <c r="E160" s="43"/>
      <c r="F160" s="43"/>
      <c r="G160" s="44"/>
      <c r="H160" s="45"/>
      <c r="I160" s="38">
        <f>Børn_beregning!V160</f>
        <v>0</v>
      </c>
      <c r="J160" s="39">
        <f>Børn_beregning!W160</f>
        <v>0</v>
      </c>
      <c r="K160" s="39">
        <f>Børn_beregning!X160</f>
        <v>0</v>
      </c>
      <c r="L160" s="122">
        <f t="shared" si="4"/>
        <v>0</v>
      </c>
      <c r="M160" s="12" t="str">
        <f t="shared" si="5"/>
        <v/>
      </c>
    </row>
    <row r="161" spans="3:13" x14ac:dyDescent="0.3">
      <c r="C161" s="42"/>
      <c r="D161" s="45"/>
      <c r="E161" s="43"/>
      <c r="F161" s="43"/>
      <c r="G161" s="44"/>
      <c r="H161" s="45"/>
      <c r="I161" s="38">
        <f>Børn_beregning!V161</f>
        <v>0</v>
      </c>
      <c r="J161" s="39">
        <f>Børn_beregning!W161</f>
        <v>0</v>
      </c>
      <c r="K161" s="39">
        <f>Børn_beregning!X161</f>
        <v>0</v>
      </c>
      <c r="L161" s="122">
        <f t="shared" si="4"/>
        <v>0</v>
      </c>
      <c r="M161" s="12" t="str">
        <f t="shared" si="5"/>
        <v/>
      </c>
    </row>
    <row r="162" spans="3:13" x14ac:dyDescent="0.3">
      <c r="C162" s="42"/>
      <c r="D162" s="45"/>
      <c r="E162" s="43"/>
      <c r="F162" s="43"/>
      <c r="G162" s="44"/>
      <c r="H162" s="45"/>
      <c r="I162" s="38">
        <f>Børn_beregning!V162</f>
        <v>0</v>
      </c>
      <c r="J162" s="39">
        <f>Børn_beregning!W162</f>
        <v>0</v>
      </c>
      <c r="K162" s="39">
        <f>Børn_beregning!X162</f>
        <v>0</v>
      </c>
      <c r="L162" s="122">
        <f t="shared" si="4"/>
        <v>0</v>
      </c>
      <c r="M162" s="12" t="str">
        <f t="shared" si="5"/>
        <v/>
      </c>
    </row>
    <row r="163" spans="3:13" x14ac:dyDescent="0.3">
      <c r="C163" s="42"/>
      <c r="D163" s="45"/>
      <c r="E163" s="43"/>
      <c r="F163" s="43"/>
      <c r="G163" s="44"/>
      <c r="H163" s="45"/>
      <c r="I163" s="38">
        <f>Børn_beregning!V163</f>
        <v>0</v>
      </c>
      <c r="J163" s="39">
        <f>Børn_beregning!W163</f>
        <v>0</v>
      </c>
      <c r="K163" s="39">
        <f>Børn_beregning!X163</f>
        <v>0</v>
      </c>
      <c r="L163" s="122">
        <f t="shared" si="4"/>
        <v>0</v>
      </c>
      <c r="M163" s="12" t="str">
        <f t="shared" si="5"/>
        <v/>
      </c>
    </row>
    <row r="164" spans="3:13" x14ac:dyDescent="0.3">
      <c r="C164" s="42"/>
      <c r="D164" s="45"/>
      <c r="E164" s="43"/>
      <c r="F164" s="43"/>
      <c r="G164" s="44"/>
      <c r="H164" s="45"/>
      <c r="I164" s="38">
        <f>Børn_beregning!V164</f>
        <v>0</v>
      </c>
      <c r="J164" s="39">
        <f>Børn_beregning!W164</f>
        <v>0</v>
      </c>
      <c r="K164" s="39">
        <f>Børn_beregning!X164</f>
        <v>0</v>
      </c>
      <c r="L164" s="122">
        <f t="shared" si="4"/>
        <v>0</v>
      </c>
      <c r="M164" s="12" t="str">
        <f t="shared" si="5"/>
        <v/>
      </c>
    </row>
    <row r="165" spans="3:13" x14ac:dyDescent="0.3">
      <c r="C165" s="42"/>
      <c r="D165" s="45"/>
      <c r="E165" s="43"/>
      <c r="F165" s="43"/>
      <c r="G165" s="44"/>
      <c r="H165" s="45"/>
      <c r="I165" s="38">
        <f>Børn_beregning!V165</f>
        <v>0</v>
      </c>
      <c r="J165" s="39">
        <f>Børn_beregning!W165</f>
        <v>0</v>
      </c>
      <c r="K165" s="39">
        <f>Børn_beregning!X165</f>
        <v>0</v>
      </c>
      <c r="L165" s="122">
        <f t="shared" si="4"/>
        <v>0</v>
      </c>
      <c r="M165" s="12" t="str">
        <f t="shared" si="5"/>
        <v/>
      </c>
    </row>
    <row r="166" spans="3:13" x14ac:dyDescent="0.3">
      <c r="C166" s="42"/>
      <c r="D166" s="45"/>
      <c r="E166" s="43"/>
      <c r="F166" s="43"/>
      <c r="G166" s="44"/>
      <c r="H166" s="45"/>
      <c r="I166" s="38">
        <f>Børn_beregning!V166</f>
        <v>0</v>
      </c>
      <c r="J166" s="39">
        <f>Børn_beregning!W166</f>
        <v>0</v>
      </c>
      <c r="K166" s="39">
        <f>Børn_beregning!X166</f>
        <v>0</v>
      </c>
      <c r="L166" s="122">
        <f t="shared" si="4"/>
        <v>0</v>
      </c>
      <c r="M166" s="12" t="str">
        <f t="shared" si="5"/>
        <v/>
      </c>
    </row>
    <row r="167" spans="3:13" x14ac:dyDescent="0.3">
      <c r="C167" s="42"/>
      <c r="D167" s="45"/>
      <c r="E167" s="43"/>
      <c r="F167" s="43"/>
      <c r="G167" s="44"/>
      <c r="H167" s="45"/>
      <c r="I167" s="38">
        <f>Børn_beregning!V167</f>
        <v>0</v>
      </c>
      <c r="J167" s="39">
        <f>Børn_beregning!W167</f>
        <v>0</v>
      </c>
      <c r="K167" s="39">
        <f>Børn_beregning!X167</f>
        <v>0</v>
      </c>
      <c r="L167" s="122">
        <f t="shared" si="4"/>
        <v>0</v>
      </c>
      <c r="M167" s="12" t="str">
        <f t="shared" si="5"/>
        <v/>
      </c>
    </row>
    <row r="168" spans="3:13" x14ac:dyDescent="0.3">
      <c r="C168" s="42"/>
      <c r="D168" s="45"/>
      <c r="E168" s="43"/>
      <c r="F168" s="43"/>
      <c r="G168" s="44"/>
      <c r="H168" s="45"/>
      <c r="I168" s="38">
        <f>Børn_beregning!V168</f>
        <v>0</v>
      </c>
      <c r="J168" s="39">
        <f>Børn_beregning!W168</f>
        <v>0</v>
      </c>
      <c r="K168" s="39">
        <f>Børn_beregning!X168</f>
        <v>0</v>
      </c>
      <c r="L168" s="122">
        <f t="shared" si="4"/>
        <v>0</v>
      </c>
      <c r="M168" s="12" t="str">
        <f t="shared" si="5"/>
        <v/>
      </c>
    </row>
    <row r="169" spans="3:13" x14ac:dyDescent="0.3">
      <c r="C169" s="42"/>
      <c r="D169" s="45"/>
      <c r="E169" s="43"/>
      <c r="F169" s="43"/>
      <c r="G169" s="44"/>
      <c r="H169" s="45"/>
      <c r="I169" s="38">
        <f>Børn_beregning!V169</f>
        <v>0</v>
      </c>
      <c r="J169" s="39">
        <f>Børn_beregning!W169</f>
        <v>0</v>
      </c>
      <c r="K169" s="39">
        <f>Børn_beregning!X169</f>
        <v>0</v>
      </c>
      <c r="L169" s="122">
        <f t="shared" si="4"/>
        <v>0</v>
      </c>
      <c r="M169" s="12" t="str">
        <f t="shared" si="5"/>
        <v/>
      </c>
    </row>
    <row r="170" spans="3:13" x14ac:dyDescent="0.3">
      <c r="C170" s="42"/>
      <c r="D170" s="45"/>
      <c r="E170" s="43"/>
      <c r="F170" s="43"/>
      <c r="G170" s="44"/>
      <c r="H170" s="45"/>
      <c r="I170" s="38">
        <f>Børn_beregning!V170</f>
        <v>0</v>
      </c>
      <c r="J170" s="39">
        <f>Børn_beregning!W170</f>
        <v>0</v>
      </c>
      <c r="K170" s="39">
        <f>Børn_beregning!X170</f>
        <v>0</v>
      </c>
      <c r="L170" s="122">
        <f t="shared" si="4"/>
        <v>0</v>
      </c>
      <c r="M170" s="12" t="str">
        <f t="shared" si="5"/>
        <v/>
      </c>
    </row>
    <row r="171" spans="3:13" x14ac:dyDescent="0.3">
      <c r="C171" s="42"/>
      <c r="D171" s="45"/>
      <c r="E171" s="43"/>
      <c r="F171" s="43"/>
      <c r="G171" s="44"/>
      <c r="H171" s="45"/>
      <c r="I171" s="38">
        <f>Børn_beregning!V171</f>
        <v>0</v>
      </c>
      <c r="J171" s="39">
        <f>Børn_beregning!W171</f>
        <v>0</v>
      </c>
      <c r="K171" s="39">
        <f>Børn_beregning!X171</f>
        <v>0</v>
      </c>
      <c r="L171" s="122">
        <f t="shared" si="4"/>
        <v>0</v>
      </c>
      <c r="M171" s="12" t="str">
        <f t="shared" si="5"/>
        <v/>
      </c>
    </row>
    <row r="172" spans="3:13" x14ac:dyDescent="0.3">
      <c r="C172" s="42"/>
      <c r="D172" s="45"/>
      <c r="E172" s="43"/>
      <c r="F172" s="43"/>
      <c r="G172" s="44"/>
      <c r="H172" s="45"/>
      <c r="I172" s="38">
        <f>Børn_beregning!V172</f>
        <v>0</v>
      </c>
      <c r="J172" s="39">
        <f>Børn_beregning!W172</f>
        <v>0</v>
      </c>
      <c r="K172" s="39">
        <f>Børn_beregning!X172</f>
        <v>0</v>
      </c>
      <c r="L172" s="122">
        <f t="shared" si="4"/>
        <v>0</v>
      </c>
      <c r="M172" s="12" t="str">
        <f t="shared" si="5"/>
        <v/>
      </c>
    </row>
    <row r="173" spans="3:13" x14ac:dyDescent="0.3">
      <c r="C173" s="42"/>
      <c r="D173" s="45"/>
      <c r="E173" s="43"/>
      <c r="F173" s="43"/>
      <c r="G173" s="44"/>
      <c r="H173" s="45"/>
      <c r="I173" s="38">
        <f>Børn_beregning!V173</f>
        <v>0</v>
      </c>
      <c r="J173" s="39">
        <f>Børn_beregning!W173</f>
        <v>0</v>
      </c>
      <c r="K173" s="39">
        <f>Børn_beregning!X173</f>
        <v>0</v>
      </c>
      <c r="L173" s="122">
        <f t="shared" si="4"/>
        <v>0</v>
      </c>
      <c r="M173" s="12" t="str">
        <f t="shared" si="5"/>
        <v/>
      </c>
    </row>
    <row r="174" spans="3:13" x14ac:dyDescent="0.3">
      <c r="C174" s="42"/>
      <c r="D174" s="45"/>
      <c r="E174" s="43"/>
      <c r="F174" s="43"/>
      <c r="G174" s="44"/>
      <c r="H174" s="45"/>
      <c r="I174" s="38">
        <f>Børn_beregning!V174</f>
        <v>0</v>
      </c>
      <c r="J174" s="39">
        <f>Børn_beregning!W174</f>
        <v>0</v>
      </c>
      <c r="K174" s="39">
        <f>Børn_beregning!X174</f>
        <v>0</v>
      </c>
      <c r="L174" s="122">
        <f t="shared" si="4"/>
        <v>0</v>
      </c>
      <c r="M174" s="12" t="str">
        <f t="shared" si="5"/>
        <v/>
      </c>
    </row>
    <row r="175" spans="3:13" x14ac:dyDescent="0.3">
      <c r="C175" s="42"/>
      <c r="D175" s="45"/>
      <c r="E175" s="43"/>
      <c r="F175" s="43"/>
      <c r="G175" s="44"/>
      <c r="H175" s="45"/>
      <c r="I175" s="38">
        <f>Børn_beregning!V175</f>
        <v>0</v>
      </c>
      <c r="J175" s="39">
        <f>Børn_beregning!W175</f>
        <v>0</v>
      </c>
      <c r="K175" s="39">
        <f>Børn_beregning!X175</f>
        <v>0</v>
      </c>
      <c r="L175" s="122">
        <f t="shared" si="4"/>
        <v>0</v>
      </c>
      <c r="M175" s="12" t="str">
        <f t="shared" si="5"/>
        <v/>
      </c>
    </row>
    <row r="176" spans="3:13" x14ac:dyDescent="0.3">
      <c r="C176" s="42"/>
      <c r="D176" s="45"/>
      <c r="E176" s="43"/>
      <c r="F176" s="43"/>
      <c r="G176" s="44"/>
      <c r="H176" s="45"/>
      <c r="I176" s="38">
        <f>Børn_beregning!V176</f>
        <v>0</v>
      </c>
      <c r="J176" s="39">
        <f>Børn_beregning!W176</f>
        <v>0</v>
      </c>
      <c r="K176" s="39">
        <f>Børn_beregning!X176</f>
        <v>0</v>
      </c>
      <c r="L176" s="122">
        <f t="shared" si="4"/>
        <v>0</v>
      </c>
      <c r="M176" s="12" t="str">
        <f t="shared" si="5"/>
        <v/>
      </c>
    </row>
    <row r="177" spans="3:13" x14ac:dyDescent="0.3">
      <c r="C177" s="42"/>
      <c r="D177" s="45"/>
      <c r="E177" s="43"/>
      <c r="F177" s="43"/>
      <c r="G177" s="44"/>
      <c r="H177" s="45"/>
      <c r="I177" s="38">
        <f>Børn_beregning!V177</f>
        <v>0</v>
      </c>
      <c r="J177" s="39">
        <f>Børn_beregning!W177</f>
        <v>0</v>
      </c>
      <c r="K177" s="39">
        <f>Børn_beregning!X177</f>
        <v>0</v>
      </c>
      <c r="L177" s="122">
        <f t="shared" si="4"/>
        <v>0</v>
      </c>
      <c r="M177" s="12" t="str">
        <f t="shared" si="5"/>
        <v/>
      </c>
    </row>
    <row r="178" spans="3:13" x14ac:dyDescent="0.3">
      <c r="C178" s="42"/>
      <c r="D178" s="45"/>
      <c r="E178" s="43"/>
      <c r="F178" s="43"/>
      <c r="G178" s="44"/>
      <c r="H178" s="45"/>
      <c r="I178" s="38">
        <f>Børn_beregning!V178</f>
        <v>0</v>
      </c>
      <c r="J178" s="39">
        <f>Børn_beregning!W178</f>
        <v>0</v>
      </c>
      <c r="K178" s="39">
        <f>Børn_beregning!X178</f>
        <v>0</v>
      </c>
      <c r="L178" s="122">
        <f t="shared" si="4"/>
        <v>0</v>
      </c>
      <c r="M178" s="12" t="str">
        <f t="shared" si="5"/>
        <v/>
      </c>
    </row>
    <row r="179" spans="3:13" x14ac:dyDescent="0.3">
      <c r="C179" s="42"/>
      <c r="D179" s="45"/>
      <c r="E179" s="43"/>
      <c r="F179" s="43"/>
      <c r="G179" s="44"/>
      <c r="H179" s="45"/>
      <c r="I179" s="38">
        <f>Børn_beregning!V179</f>
        <v>0</v>
      </c>
      <c r="J179" s="39">
        <f>Børn_beregning!W179</f>
        <v>0</v>
      </c>
      <c r="K179" s="39">
        <f>Børn_beregning!X179</f>
        <v>0</v>
      </c>
      <c r="L179" s="122">
        <f t="shared" si="4"/>
        <v>0</v>
      </c>
      <c r="M179" s="12" t="str">
        <f t="shared" si="5"/>
        <v/>
      </c>
    </row>
    <row r="180" spans="3:13" x14ac:dyDescent="0.3">
      <c r="C180" s="42"/>
      <c r="D180" s="45"/>
      <c r="E180" s="43"/>
      <c r="F180" s="43"/>
      <c r="G180" s="44"/>
      <c r="H180" s="45"/>
      <c r="I180" s="38">
        <f>Børn_beregning!V180</f>
        <v>0</v>
      </c>
      <c r="J180" s="39">
        <f>Børn_beregning!W180</f>
        <v>0</v>
      </c>
      <c r="K180" s="39">
        <f>Børn_beregning!X180</f>
        <v>0</v>
      </c>
      <c r="L180" s="122">
        <f t="shared" si="4"/>
        <v>0</v>
      </c>
      <c r="M180" s="12" t="str">
        <f t="shared" si="5"/>
        <v/>
      </c>
    </row>
    <row r="181" spans="3:13" x14ac:dyDescent="0.3">
      <c r="C181" s="42"/>
      <c r="D181" s="45"/>
      <c r="E181" s="43"/>
      <c r="F181" s="43"/>
      <c r="G181" s="44"/>
      <c r="H181" s="45"/>
      <c r="I181" s="38">
        <f>Børn_beregning!V181</f>
        <v>0</v>
      </c>
      <c r="J181" s="39">
        <f>Børn_beregning!W181</f>
        <v>0</v>
      </c>
      <c r="K181" s="39">
        <f>Børn_beregning!X181</f>
        <v>0</v>
      </c>
      <c r="L181" s="122">
        <f t="shared" si="4"/>
        <v>0</v>
      </c>
      <c r="M181" s="12" t="str">
        <f t="shared" si="5"/>
        <v/>
      </c>
    </row>
    <row r="182" spans="3:13" x14ac:dyDescent="0.3">
      <c r="C182" s="42"/>
      <c r="D182" s="45"/>
      <c r="E182" s="43"/>
      <c r="F182" s="43"/>
      <c r="G182" s="44"/>
      <c r="H182" s="45"/>
      <c r="I182" s="38">
        <f>Børn_beregning!V182</f>
        <v>0</v>
      </c>
      <c r="J182" s="39">
        <f>Børn_beregning!W182</f>
        <v>0</v>
      </c>
      <c r="K182" s="39">
        <f>Børn_beregning!X182</f>
        <v>0</v>
      </c>
      <c r="L182" s="122">
        <f t="shared" si="4"/>
        <v>0</v>
      </c>
      <c r="M182" s="12" t="str">
        <f t="shared" si="5"/>
        <v/>
      </c>
    </row>
    <row r="183" spans="3:13" x14ac:dyDescent="0.3">
      <c r="C183" s="42"/>
      <c r="D183" s="45"/>
      <c r="E183" s="43"/>
      <c r="F183" s="43"/>
      <c r="G183" s="44"/>
      <c r="H183" s="45"/>
      <c r="I183" s="38">
        <f>Børn_beregning!V183</f>
        <v>0</v>
      </c>
      <c r="J183" s="39">
        <f>Børn_beregning!W183</f>
        <v>0</v>
      </c>
      <c r="K183" s="39">
        <f>Børn_beregning!X183</f>
        <v>0</v>
      </c>
      <c r="L183" s="122">
        <f t="shared" si="4"/>
        <v>0</v>
      </c>
      <c r="M183" s="12" t="str">
        <f t="shared" si="5"/>
        <v/>
      </c>
    </row>
    <row r="184" spans="3:13" x14ac:dyDescent="0.3">
      <c r="C184" s="42"/>
      <c r="D184" s="45"/>
      <c r="E184" s="43"/>
      <c r="F184" s="43"/>
      <c r="G184" s="44"/>
      <c r="H184" s="45"/>
      <c r="I184" s="38">
        <f>Børn_beregning!V184</f>
        <v>0</v>
      </c>
      <c r="J184" s="39">
        <f>Børn_beregning!W184</f>
        <v>0</v>
      </c>
      <c r="K184" s="39">
        <f>Børn_beregning!X184</f>
        <v>0</v>
      </c>
      <c r="L184" s="122">
        <f t="shared" si="4"/>
        <v>0</v>
      </c>
      <c r="M184" s="12" t="str">
        <f t="shared" si="5"/>
        <v/>
      </c>
    </row>
    <row r="185" spans="3:13" x14ac:dyDescent="0.3">
      <c r="C185" s="42"/>
      <c r="D185" s="45"/>
      <c r="E185" s="43"/>
      <c r="F185" s="43"/>
      <c r="G185" s="44"/>
      <c r="H185" s="45"/>
      <c r="I185" s="38">
        <f>Børn_beregning!V185</f>
        <v>0</v>
      </c>
      <c r="J185" s="39">
        <f>Børn_beregning!W185</f>
        <v>0</v>
      </c>
      <c r="K185" s="39">
        <f>Børn_beregning!X185</f>
        <v>0</v>
      </c>
      <c r="L185" s="122">
        <f t="shared" si="4"/>
        <v>0</v>
      </c>
      <c r="M185" s="12" t="str">
        <f t="shared" si="5"/>
        <v/>
      </c>
    </row>
    <row r="186" spans="3:13" x14ac:dyDescent="0.3">
      <c r="C186" s="42"/>
      <c r="D186" s="45"/>
      <c r="E186" s="43"/>
      <c r="F186" s="43"/>
      <c r="G186" s="44"/>
      <c r="H186" s="45"/>
      <c r="I186" s="38">
        <f>Børn_beregning!V186</f>
        <v>0</v>
      </c>
      <c r="J186" s="39">
        <f>Børn_beregning!W186</f>
        <v>0</v>
      </c>
      <c r="K186" s="39">
        <f>Børn_beregning!X186</f>
        <v>0</v>
      </c>
      <c r="L186" s="122">
        <f t="shared" si="4"/>
        <v>0</v>
      </c>
      <c r="M186" s="12" t="str">
        <f t="shared" si="5"/>
        <v/>
      </c>
    </row>
    <row r="187" spans="3:13" x14ac:dyDescent="0.3">
      <c r="C187" s="42"/>
      <c r="D187" s="45"/>
      <c r="E187" s="43"/>
      <c r="F187" s="43"/>
      <c r="G187" s="44"/>
      <c r="H187" s="45"/>
      <c r="I187" s="38">
        <f>Børn_beregning!V187</f>
        <v>0</v>
      </c>
      <c r="J187" s="39">
        <f>Børn_beregning!W187</f>
        <v>0</v>
      </c>
      <c r="K187" s="39">
        <f>Børn_beregning!X187</f>
        <v>0</v>
      </c>
      <c r="L187" s="122">
        <f t="shared" si="4"/>
        <v>0</v>
      </c>
      <c r="M187" s="12" t="str">
        <f t="shared" si="5"/>
        <v/>
      </c>
    </row>
    <row r="188" spans="3:13" x14ac:dyDescent="0.3">
      <c r="C188" s="42"/>
      <c r="D188" s="45"/>
      <c r="E188" s="43"/>
      <c r="F188" s="43"/>
      <c r="G188" s="44"/>
      <c r="H188" s="45"/>
      <c r="I188" s="38">
        <f>Børn_beregning!V188</f>
        <v>0</v>
      </c>
      <c r="J188" s="39">
        <f>Børn_beregning!W188</f>
        <v>0</v>
      </c>
      <c r="K188" s="39">
        <f>Børn_beregning!X188</f>
        <v>0</v>
      </c>
      <c r="L188" s="122">
        <f t="shared" si="4"/>
        <v>0</v>
      </c>
      <c r="M188" s="12" t="str">
        <f t="shared" si="5"/>
        <v/>
      </c>
    </row>
    <row r="189" spans="3:13" x14ac:dyDescent="0.3">
      <c r="C189" s="42"/>
      <c r="D189" s="45"/>
      <c r="E189" s="43"/>
      <c r="F189" s="43"/>
      <c r="G189" s="44"/>
      <c r="H189" s="45"/>
      <c r="I189" s="38">
        <f>Børn_beregning!V189</f>
        <v>0</v>
      </c>
      <c r="J189" s="39">
        <f>Børn_beregning!W189</f>
        <v>0</v>
      </c>
      <c r="K189" s="39">
        <f>Børn_beregning!X189</f>
        <v>0</v>
      </c>
      <c r="L189" s="122">
        <f t="shared" si="4"/>
        <v>0</v>
      </c>
      <c r="M189" s="12" t="str">
        <f t="shared" si="5"/>
        <v/>
      </c>
    </row>
    <row r="190" spans="3:13" x14ac:dyDescent="0.3">
      <c r="C190" s="42"/>
      <c r="D190" s="45"/>
      <c r="E190" s="43"/>
      <c r="F190" s="43"/>
      <c r="G190" s="44"/>
      <c r="H190" s="45"/>
      <c r="I190" s="38">
        <f>Børn_beregning!V190</f>
        <v>0</v>
      </c>
      <c r="J190" s="39">
        <f>Børn_beregning!W190</f>
        <v>0</v>
      </c>
      <c r="K190" s="39">
        <f>Børn_beregning!X190</f>
        <v>0</v>
      </c>
      <c r="L190" s="122">
        <f t="shared" si="4"/>
        <v>0</v>
      </c>
      <c r="M190" s="12" t="str">
        <f t="shared" si="5"/>
        <v/>
      </c>
    </row>
    <row r="191" spans="3:13" x14ac:dyDescent="0.3">
      <c r="C191" s="42"/>
      <c r="D191" s="45"/>
      <c r="E191" s="43"/>
      <c r="F191" s="43"/>
      <c r="G191" s="44"/>
      <c r="H191" s="45"/>
      <c r="I191" s="38">
        <f>Børn_beregning!V191</f>
        <v>0</v>
      </c>
      <c r="J191" s="39">
        <f>Børn_beregning!W191</f>
        <v>0</v>
      </c>
      <c r="K191" s="39">
        <f>Børn_beregning!X191</f>
        <v>0</v>
      </c>
      <c r="L191" s="122">
        <f t="shared" si="4"/>
        <v>0</v>
      </c>
      <c r="M191" s="12" t="str">
        <f t="shared" si="5"/>
        <v/>
      </c>
    </row>
    <row r="192" spans="3:13" x14ac:dyDescent="0.3">
      <c r="C192" s="42"/>
      <c r="D192" s="45"/>
      <c r="E192" s="43"/>
      <c r="F192" s="43"/>
      <c r="G192" s="44"/>
      <c r="H192" s="45"/>
      <c r="I192" s="38">
        <f>Børn_beregning!V192</f>
        <v>0</v>
      </c>
      <c r="J192" s="39">
        <f>Børn_beregning!W192</f>
        <v>0</v>
      </c>
      <c r="K192" s="39">
        <f>Børn_beregning!X192</f>
        <v>0</v>
      </c>
      <c r="L192" s="122">
        <f t="shared" si="4"/>
        <v>0</v>
      </c>
      <c r="M192" s="12" t="str">
        <f t="shared" si="5"/>
        <v/>
      </c>
    </row>
    <row r="193" spans="3:13" x14ac:dyDescent="0.3">
      <c r="C193" s="42"/>
      <c r="D193" s="45"/>
      <c r="E193" s="43"/>
      <c r="F193" s="43"/>
      <c r="G193" s="44"/>
      <c r="H193" s="45"/>
      <c r="I193" s="38">
        <f>Børn_beregning!V193</f>
        <v>0</v>
      </c>
      <c r="J193" s="39">
        <f>Børn_beregning!W193</f>
        <v>0</v>
      </c>
      <c r="K193" s="39">
        <f>Børn_beregning!X193</f>
        <v>0</v>
      </c>
      <c r="L193" s="122">
        <f t="shared" si="4"/>
        <v>0</v>
      </c>
      <c r="M193" s="12" t="str">
        <f t="shared" si="5"/>
        <v/>
      </c>
    </row>
    <row r="194" spans="3:13" x14ac:dyDescent="0.3">
      <c r="C194" s="42"/>
      <c r="D194" s="45"/>
      <c r="E194" s="43"/>
      <c r="F194" s="43"/>
      <c r="G194" s="44"/>
      <c r="H194" s="45"/>
      <c r="I194" s="38">
        <f>Børn_beregning!V194</f>
        <v>0</v>
      </c>
      <c r="J194" s="39">
        <f>Børn_beregning!W194</f>
        <v>0</v>
      </c>
      <c r="K194" s="39">
        <f>Børn_beregning!X194</f>
        <v>0</v>
      </c>
      <c r="L194" s="122">
        <f t="shared" si="4"/>
        <v>0</v>
      </c>
      <c r="M194" s="12" t="str">
        <f t="shared" si="5"/>
        <v/>
      </c>
    </row>
    <row r="195" spans="3:13" x14ac:dyDescent="0.3">
      <c r="C195" s="42"/>
      <c r="D195" s="45"/>
      <c r="E195" s="43"/>
      <c r="F195" s="43"/>
      <c r="G195" s="44"/>
      <c r="H195" s="45"/>
      <c r="I195" s="38">
        <f>Børn_beregning!V195</f>
        <v>0</v>
      </c>
      <c r="J195" s="39">
        <f>Børn_beregning!W195</f>
        <v>0</v>
      </c>
      <c r="K195" s="39">
        <f>Børn_beregning!X195</f>
        <v>0</v>
      </c>
      <c r="L195" s="122">
        <f t="shared" si="4"/>
        <v>0</v>
      </c>
      <c r="M195" s="12" t="str">
        <f t="shared" si="5"/>
        <v/>
      </c>
    </row>
    <row r="196" spans="3:13" x14ac:dyDescent="0.3">
      <c r="C196" s="42"/>
      <c r="D196" s="45"/>
      <c r="E196" s="43"/>
      <c r="F196" s="43"/>
      <c r="G196" s="44"/>
      <c r="H196" s="45"/>
      <c r="I196" s="38">
        <f>Børn_beregning!V196</f>
        <v>0</v>
      </c>
      <c r="J196" s="39">
        <f>Børn_beregning!W196</f>
        <v>0</v>
      </c>
      <c r="K196" s="39">
        <f>Børn_beregning!X196</f>
        <v>0</v>
      </c>
      <c r="L196" s="122">
        <f t="shared" si="4"/>
        <v>0</v>
      </c>
      <c r="M196" s="12" t="str">
        <f t="shared" si="5"/>
        <v/>
      </c>
    </row>
    <row r="197" spans="3:13" x14ac:dyDescent="0.3">
      <c r="C197" s="42"/>
      <c r="D197" s="45"/>
      <c r="E197" s="43"/>
      <c r="F197" s="43"/>
      <c r="G197" s="44"/>
      <c r="H197" s="45"/>
      <c r="I197" s="38">
        <f>Børn_beregning!V197</f>
        <v>0</v>
      </c>
      <c r="J197" s="39">
        <f>Børn_beregning!W197</f>
        <v>0</v>
      </c>
      <c r="K197" s="39">
        <f>Børn_beregning!X197</f>
        <v>0</v>
      </c>
      <c r="L197" s="122">
        <f t="shared" si="4"/>
        <v>0</v>
      </c>
      <c r="M197" s="12" t="str">
        <f t="shared" si="5"/>
        <v/>
      </c>
    </row>
    <row r="198" spans="3:13" x14ac:dyDescent="0.3">
      <c r="C198" s="42"/>
      <c r="D198" s="45"/>
      <c r="E198" s="43"/>
      <c r="F198" s="43"/>
      <c r="G198" s="44"/>
      <c r="H198" s="45"/>
      <c r="I198" s="38">
        <f>Børn_beregning!V198</f>
        <v>0</v>
      </c>
      <c r="J198" s="39">
        <f>Børn_beregning!W198</f>
        <v>0</v>
      </c>
      <c r="K198" s="39">
        <f>Børn_beregning!X198</f>
        <v>0</v>
      </c>
      <c r="L198" s="122">
        <f t="shared" si="4"/>
        <v>0</v>
      </c>
      <c r="M198" s="12" t="str">
        <f t="shared" si="5"/>
        <v/>
      </c>
    </row>
    <row r="199" spans="3:13" x14ac:dyDescent="0.3">
      <c r="C199" s="42"/>
      <c r="D199" s="45"/>
      <c r="E199" s="43"/>
      <c r="F199" s="43"/>
      <c r="G199" s="44"/>
      <c r="H199" s="45"/>
      <c r="I199" s="38">
        <f>Børn_beregning!V199</f>
        <v>0</v>
      </c>
      <c r="J199" s="39">
        <f>Børn_beregning!W199</f>
        <v>0</v>
      </c>
      <c r="K199" s="39">
        <f>Børn_beregning!X199</f>
        <v>0</v>
      </c>
      <c r="L199" s="122">
        <f t="shared" si="4"/>
        <v>0</v>
      </c>
      <c r="M199" s="12" t="str">
        <f t="shared" si="5"/>
        <v/>
      </c>
    </row>
    <row r="200" spans="3:13" x14ac:dyDescent="0.3">
      <c r="C200" s="42"/>
      <c r="D200" s="45"/>
      <c r="E200" s="43"/>
      <c r="F200" s="43"/>
      <c r="G200" s="44"/>
      <c r="H200" s="45"/>
      <c r="I200" s="38">
        <f>Børn_beregning!V200</f>
        <v>0</v>
      </c>
      <c r="J200" s="39">
        <f>Børn_beregning!W200</f>
        <v>0</v>
      </c>
      <c r="K200" s="39">
        <f>Børn_beregning!X200</f>
        <v>0</v>
      </c>
      <c r="L200" s="122">
        <f t="shared" si="4"/>
        <v>0</v>
      </c>
      <c r="M200" s="12" t="str">
        <f t="shared" si="5"/>
        <v/>
      </c>
    </row>
    <row r="201" spans="3:13" x14ac:dyDescent="0.3">
      <c r="C201" s="42"/>
      <c r="D201" s="45"/>
      <c r="E201" s="43"/>
      <c r="F201" s="43"/>
      <c r="G201" s="44"/>
      <c r="H201" s="45"/>
      <c r="I201" s="38">
        <f>Børn_beregning!V201</f>
        <v>0</v>
      </c>
      <c r="J201" s="39">
        <f>Børn_beregning!W201</f>
        <v>0</v>
      </c>
      <c r="K201" s="39">
        <f>Børn_beregning!X201</f>
        <v>0</v>
      </c>
      <c r="L201" s="122">
        <f t="shared" si="4"/>
        <v>0</v>
      </c>
      <c r="M201" s="12" t="str">
        <f t="shared" si="5"/>
        <v/>
      </c>
    </row>
    <row r="202" spans="3:13" x14ac:dyDescent="0.3">
      <c r="C202" s="42"/>
      <c r="D202" s="45"/>
      <c r="E202" s="43"/>
      <c r="F202" s="43"/>
      <c r="G202" s="44"/>
      <c r="H202" s="45"/>
      <c r="I202" s="38">
        <f>Børn_beregning!V202</f>
        <v>0</v>
      </c>
      <c r="J202" s="39">
        <f>Børn_beregning!W202</f>
        <v>0</v>
      </c>
      <c r="K202" s="39">
        <f>Børn_beregning!X202</f>
        <v>0</v>
      </c>
      <c r="L202" s="122">
        <f t="shared" si="4"/>
        <v>0</v>
      </c>
      <c r="M202" s="12" t="str">
        <f t="shared" si="5"/>
        <v/>
      </c>
    </row>
    <row r="203" spans="3:13" x14ac:dyDescent="0.3">
      <c r="C203" s="42"/>
      <c r="D203" s="45"/>
      <c r="E203" s="43"/>
      <c r="F203" s="43"/>
      <c r="G203" s="44"/>
      <c r="H203" s="45"/>
      <c r="I203" s="38">
        <f>Børn_beregning!V203</f>
        <v>0</v>
      </c>
      <c r="J203" s="39">
        <f>Børn_beregning!W203</f>
        <v>0</v>
      </c>
      <c r="K203" s="39">
        <f>Børn_beregning!X203</f>
        <v>0</v>
      </c>
      <c r="L203" s="122">
        <f t="shared" si="4"/>
        <v>0</v>
      </c>
      <c r="M203" s="12" t="str">
        <f t="shared" si="5"/>
        <v/>
      </c>
    </row>
    <row r="204" spans="3:13" x14ac:dyDescent="0.3">
      <c r="C204" s="42"/>
      <c r="D204" s="45"/>
      <c r="E204" s="43"/>
      <c r="F204" s="43"/>
      <c r="G204" s="44"/>
      <c r="H204" s="45"/>
      <c r="I204" s="38">
        <f>Børn_beregning!V204</f>
        <v>0</v>
      </c>
      <c r="J204" s="39">
        <f>Børn_beregning!W204</f>
        <v>0</v>
      </c>
      <c r="K204" s="39">
        <f>Børn_beregning!X204</f>
        <v>0</v>
      </c>
      <c r="L204" s="122">
        <f t="shared" si="4"/>
        <v>0</v>
      </c>
      <c r="M204" s="12" t="str">
        <f t="shared" si="5"/>
        <v/>
      </c>
    </row>
    <row r="205" spans="3:13" x14ac:dyDescent="0.3">
      <c r="C205" s="42"/>
      <c r="D205" s="45"/>
      <c r="E205" s="43"/>
      <c r="F205" s="43"/>
      <c r="G205" s="44"/>
      <c r="H205" s="45"/>
      <c r="I205" s="38">
        <f>Børn_beregning!V205</f>
        <v>0</v>
      </c>
      <c r="J205" s="39">
        <f>Børn_beregning!W205</f>
        <v>0</v>
      </c>
      <c r="K205" s="39">
        <f>Børn_beregning!X205</f>
        <v>0</v>
      </c>
      <c r="L205" s="122">
        <f t="shared" si="4"/>
        <v>0</v>
      </c>
      <c r="M205" s="12" t="str">
        <f t="shared" si="5"/>
        <v/>
      </c>
    </row>
    <row r="206" spans="3:13" x14ac:dyDescent="0.3">
      <c r="C206" s="42"/>
      <c r="D206" s="45"/>
      <c r="E206" s="43"/>
      <c r="F206" s="43"/>
      <c r="G206" s="44"/>
      <c r="H206" s="45"/>
      <c r="I206" s="38">
        <f>Børn_beregning!V206</f>
        <v>0</v>
      </c>
      <c r="J206" s="39">
        <f>Børn_beregning!W206</f>
        <v>0</v>
      </c>
      <c r="K206" s="39">
        <f>Børn_beregning!X206</f>
        <v>0</v>
      </c>
      <c r="L206" s="122">
        <f t="shared" si="4"/>
        <v>0</v>
      </c>
      <c r="M206" s="12" t="str">
        <f t="shared" si="5"/>
        <v/>
      </c>
    </row>
    <row r="207" spans="3:13" x14ac:dyDescent="0.3">
      <c r="C207" s="42"/>
      <c r="D207" s="45"/>
      <c r="E207" s="43"/>
      <c r="F207" s="43"/>
      <c r="G207" s="44"/>
      <c r="H207" s="45"/>
      <c r="I207" s="38">
        <f>Børn_beregning!V207</f>
        <v>0</v>
      </c>
      <c r="J207" s="39">
        <f>Børn_beregning!W207</f>
        <v>0</v>
      </c>
      <c r="K207" s="39">
        <f>Børn_beregning!X207</f>
        <v>0</v>
      </c>
      <c r="L207" s="122">
        <f t="shared" si="4"/>
        <v>0</v>
      </c>
      <c r="M207" s="12" t="str">
        <f t="shared" si="5"/>
        <v/>
      </c>
    </row>
    <row r="208" spans="3:13" x14ac:dyDescent="0.3">
      <c r="C208" s="42"/>
      <c r="D208" s="45"/>
      <c r="E208" s="43"/>
      <c r="F208" s="43"/>
      <c r="G208" s="44"/>
      <c r="H208" s="45"/>
      <c r="I208" s="38">
        <f>Børn_beregning!V208</f>
        <v>0</v>
      </c>
      <c r="J208" s="39">
        <f>Børn_beregning!W208</f>
        <v>0</v>
      </c>
      <c r="K208" s="39">
        <f>Børn_beregning!X208</f>
        <v>0</v>
      </c>
      <c r="L208" s="122">
        <f t="shared" si="4"/>
        <v>0</v>
      </c>
      <c r="M208" s="12" t="str">
        <f t="shared" si="5"/>
        <v/>
      </c>
    </row>
    <row r="209" spans="3:13" x14ac:dyDescent="0.3">
      <c r="C209" s="42"/>
      <c r="D209" s="45"/>
      <c r="E209" s="43"/>
      <c r="F209" s="43"/>
      <c r="G209" s="44"/>
      <c r="H209" s="45"/>
      <c r="I209" s="38">
        <f>Børn_beregning!V209</f>
        <v>0</v>
      </c>
      <c r="J209" s="39">
        <f>Børn_beregning!W209</f>
        <v>0</v>
      </c>
      <c r="K209" s="39">
        <f>Børn_beregning!X209</f>
        <v>0</v>
      </c>
      <c r="L209" s="122">
        <f t="shared" si="4"/>
        <v>0</v>
      </c>
      <c r="M209" s="12" t="str">
        <f t="shared" si="5"/>
        <v/>
      </c>
    </row>
    <row r="210" spans="3:13" x14ac:dyDescent="0.3">
      <c r="C210" s="42"/>
      <c r="D210" s="45"/>
      <c r="E210" s="43"/>
      <c r="F210" s="43"/>
      <c r="G210" s="44"/>
      <c r="H210" s="45"/>
      <c r="I210" s="38">
        <f>Børn_beregning!V210</f>
        <v>0</v>
      </c>
      <c r="J210" s="39">
        <f>Børn_beregning!W210</f>
        <v>0</v>
      </c>
      <c r="K210" s="39">
        <f>Børn_beregning!X210</f>
        <v>0</v>
      </c>
      <c r="L210" s="122">
        <f t="shared" si="4"/>
        <v>0</v>
      </c>
      <c r="M210" s="12" t="str">
        <f t="shared" si="5"/>
        <v/>
      </c>
    </row>
    <row r="211" spans="3:13" x14ac:dyDescent="0.3">
      <c r="C211" s="42"/>
      <c r="D211" s="45"/>
      <c r="E211" s="43"/>
      <c r="F211" s="43"/>
      <c r="G211" s="44"/>
      <c r="H211" s="45"/>
      <c r="I211" s="38">
        <f>Børn_beregning!V211</f>
        <v>0</v>
      </c>
      <c r="J211" s="39">
        <f>Børn_beregning!W211</f>
        <v>0</v>
      </c>
      <c r="K211" s="39">
        <f>Børn_beregning!X211</f>
        <v>0</v>
      </c>
      <c r="L211" s="122">
        <f t="shared" ref="L211:L274" si="6">IF(OR(F211="",G211=""),0,IF(AND(AND(F211&lt;&gt;"",G211&lt;&gt;""),F211&gt;G211),1,IF(AND(år&lt;&gt;0,(AND(OR(YEAR(F211)&lt;&gt;år,YEAR(G211)&lt;&gt;år))),OR(YEAR(F211&lt;&gt;""),YEAR(G211&lt;&gt;""))),1,0)))</f>
        <v>0</v>
      </c>
      <c r="M211" s="12" t="str">
        <f t="shared" ref="M211:M274" si="7">IF(AND(AND(F211&lt;&gt;"",G211&lt;&gt;""),F211&gt;G211),"Der er foretaget en indtastningsfejl. Indskrivningsdatoen ligger efter udskrivningsdatoen, hvilket medfører, at fuldtidsomregningen bliver negativ",IF(OR(F211="",G211=""),"",IF(AND(år&lt;&gt;0,(AND(OR(YEAR(F211)&lt;&gt;år,YEAR(G211)&lt;&gt;år))),OR(YEAR(F211&lt;&gt;""),YEAR(G211&lt;&gt;""))),"Der er foretaget en indtastningsfejl. Indskrivnings- eller udskrivningsdatoen er ikke i overenstemmelse med det angivne beregningsår (trin 1)","")))</f>
        <v/>
      </c>
    </row>
    <row r="212" spans="3:13" x14ac:dyDescent="0.3">
      <c r="C212" s="42"/>
      <c r="D212" s="45"/>
      <c r="E212" s="43"/>
      <c r="F212" s="43"/>
      <c r="G212" s="44"/>
      <c r="H212" s="45"/>
      <c r="I212" s="38">
        <f>Børn_beregning!V212</f>
        <v>0</v>
      </c>
      <c r="J212" s="39">
        <f>Børn_beregning!W212</f>
        <v>0</v>
      </c>
      <c r="K212" s="39">
        <f>Børn_beregning!X212</f>
        <v>0</v>
      </c>
      <c r="L212" s="122">
        <f t="shared" si="6"/>
        <v>0</v>
      </c>
      <c r="M212" s="12" t="str">
        <f t="shared" si="7"/>
        <v/>
      </c>
    </row>
    <row r="213" spans="3:13" x14ac:dyDescent="0.3">
      <c r="C213" s="42"/>
      <c r="D213" s="45"/>
      <c r="E213" s="43"/>
      <c r="F213" s="43"/>
      <c r="G213" s="44"/>
      <c r="H213" s="45"/>
      <c r="I213" s="38">
        <f>Børn_beregning!V213</f>
        <v>0</v>
      </c>
      <c r="J213" s="39">
        <f>Børn_beregning!W213</f>
        <v>0</v>
      </c>
      <c r="K213" s="39">
        <f>Børn_beregning!X213</f>
        <v>0</v>
      </c>
      <c r="L213" s="122">
        <f t="shared" si="6"/>
        <v>0</v>
      </c>
      <c r="M213" s="12" t="str">
        <f t="shared" si="7"/>
        <v/>
      </c>
    </row>
    <row r="214" spans="3:13" x14ac:dyDescent="0.3">
      <c r="C214" s="42"/>
      <c r="D214" s="45"/>
      <c r="E214" s="43"/>
      <c r="F214" s="43"/>
      <c r="G214" s="44"/>
      <c r="H214" s="45"/>
      <c r="I214" s="38">
        <f>Børn_beregning!V214</f>
        <v>0</v>
      </c>
      <c r="J214" s="39">
        <f>Børn_beregning!W214</f>
        <v>0</v>
      </c>
      <c r="K214" s="39">
        <f>Børn_beregning!X214</f>
        <v>0</v>
      </c>
      <c r="L214" s="122">
        <f t="shared" si="6"/>
        <v>0</v>
      </c>
      <c r="M214" s="12" t="str">
        <f t="shared" si="7"/>
        <v/>
      </c>
    </row>
    <row r="215" spans="3:13" x14ac:dyDescent="0.3">
      <c r="C215" s="42"/>
      <c r="D215" s="45"/>
      <c r="E215" s="43"/>
      <c r="F215" s="43"/>
      <c r="G215" s="44"/>
      <c r="H215" s="45"/>
      <c r="I215" s="38">
        <f>Børn_beregning!V215</f>
        <v>0</v>
      </c>
      <c r="J215" s="39">
        <f>Børn_beregning!W215</f>
        <v>0</v>
      </c>
      <c r="K215" s="39">
        <f>Børn_beregning!X215</f>
        <v>0</v>
      </c>
      <c r="L215" s="122">
        <f t="shared" si="6"/>
        <v>0</v>
      </c>
      <c r="M215" s="12" t="str">
        <f t="shared" si="7"/>
        <v/>
      </c>
    </row>
    <row r="216" spans="3:13" x14ac:dyDescent="0.3">
      <c r="C216" s="42"/>
      <c r="D216" s="45"/>
      <c r="E216" s="43"/>
      <c r="F216" s="43"/>
      <c r="G216" s="44"/>
      <c r="H216" s="45"/>
      <c r="I216" s="38">
        <f>Børn_beregning!V216</f>
        <v>0</v>
      </c>
      <c r="J216" s="39">
        <f>Børn_beregning!W216</f>
        <v>0</v>
      </c>
      <c r="K216" s="39">
        <f>Børn_beregning!X216</f>
        <v>0</v>
      </c>
      <c r="L216" s="122">
        <f t="shared" si="6"/>
        <v>0</v>
      </c>
      <c r="M216" s="12" t="str">
        <f t="shared" si="7"/>
        <v/>
      </c>
    </row>
    <row r="217" spans="3:13" x14ac:dyDescent="0.3">
      <c r="C217" s="42"/>
      <c r="D217" s="45"/>
      <c r="E217" s="43"/>
      <c r="F217" s="43"/>
      <c r="G217" s="44"/>
      <c r="H217" s="45"/>
      <c r="I217" s="38">
        <f>Børn_beregning!V217</f>
        <v>0</v>
      </c>
      <c r="J217" s="39">
        <f>Børn_beregning!W217</f>
        <v>0</v>
      </c>
      <c r="K217" s="39">
        <f>Børn_beregning!X217</f>
        <v>0</v>
      </c>
      <c r="L217" s="122">
        <f t="shared" si="6"/>
        <v>0</v>
      </c>
      <c r="M217" s="12" t="str">
        <f t="shared" si="7"/>
        <v/>
      </c>
    </row>
    <row r="218" spans="3:13" x14ac:dyDescent="0.3">
      <c r="C218" s="42"/>
      <c r="D218" s="45"/>
      <c r="E218" s="43"/>
      <c r="F218" s="43"/>
      <c r="G218" s="44"/>
      <c r="H218" s="45"/>
      <c r="I218" s="38">
        <f>Børn_beregning!V218</f>
        <v>0</v>
      </c>
      <c r="J218" s="39">
        <f>Børn_beregning!W218</f>
        <v>0</v>
      </c>
      <c r="K218" s="39">
        <f>Børn_beregning!X218</f>
        <v>0</v>
      </c>
      <c r="L218" s="122">
        <f t="shared" si="6"/>
        <v>0</v>
      </c>
      <c r="M218" s="12" t="str">
        <f t="shared" si="7"/>
        <v/>
      </c>
    </row>
    <row r="219" spans="3:13" x14ac:dyDescent="0.3">
      <c r="C219" s="42"/>
      <c r="D219" s="45"/>
      <c r="E219" s="43"/>
      <c r="F219" s="43"/>
      <c r="G219" s="44"/>
      <c r="H219" s="45"/>
      <c r="I219" s="38">
        <f>Børn_beregning!V219</f>
        <v>0</v>
      </c>
      <c r="J219" s="39">
        <f>Børn_beregning!W219</f>
        <v>0</v>
      </c>
      <c r="K219" s="39">
        <f>Børn_beregning!X219</f>
        <v>0</v>
      </c>
      <c r="L219" s="122">
        <f t="shared" si="6"/>
        <v>0</v>
      </c>
      <c r="M219" s="12" t="str">
        <f t="shared" si="7"/>
        <v/>
      </c>
    </row>
    <row r="220" spans="3:13" x14ac:dyDescent="0.3">
      <c r="C220" s="42"/>
      <c r="D220" s="45"/>
      <c r="E220" s="43"/>
      <c r="F220" s="43"/>
      <c r="G220" s="44"/>
      <c r="H220" s="45"/>
      <c r="I220" s="38">
        <f>Børn_beregning!V220</f>
        <v>0</v>
      </c>
      <c r="J220" s="39">
        <f>Børn_beregning!W220</f>
        <v>0</v>
      </c>
      <c r="K220" s="39">
        <f>Børn_beregning!X220</f>
        <v>0</v>
      </c>
      <c r="L220" s="122">
        <f t="shared" si="6"/>
        <v>0</v>
      </c>
      <c r="M220" s="12" t="str">
        <f t="shared" si="7"/>
        <v/>
      </c>
    </row>
    <row r="221" spans="3:13" x14ac:dyDescent="0.3">
      <c r="C221" s="42"/>
      <c r="D221" s="45"/>
      <c r="E221" s="43"/>
      <c r="F221" s="43"/>
      <c r="G221" s="44"/>
      <c r="H221" s="45"/>
      <c r="I221" s="38">
        <f>Børn_beregning!V221</f>
        <v>0</v>
      </c>
      <c r="J221" s="39">
        <f>Børn_beregning!W221</f>
        <v>0</v>
      </c>
      <c r="K221" s="39">
        <f>Børn_beregning!X221</f>
        <v>0</v>
      </c>
      <c r="L221" s="122">
        <f t="shared" si="6"/>
        <v>0</v>
      </c>
      <c r="M221" s="12" t="str">
        <f t="shared" si="7"/>
        <v/>
      </c>
    </row>
    <row r="222" spans="3:13" x14ac:dyDescent="0.3">
      <c r="C222" s="42"/>
      <c r="D222" s="45"/>
      <c r="E222" s="43"/>
      <c r="F222" s="43"/>
      <c r="G222" s="44"/>
      <c r="H222" s="45"/>
      <c r="I222" s="38">
        <f>Børn_beregning!V222</f>
        <v>0</v>
      </c>
      <c r="J222" s="39">
        <f>Børn_beregning!W222</f>
        <v>0</v>
      </c>
      <c r="K222" s="39">
        <f>Børn_beregning!X222</f>
        <v>0</v>
      </c>
      <c r="L222" s="122">
        <f t="shared" si="6"/>
        <v>0</v>
      </c>
      <c r="M222" s="12" t="str">
        <f t="shared" si="7"/>
        <v/>
      </c>
    </row>
    <row r="223" spans="3:13" x14ac:dyDescent="0.3">
      <c r="C223" s="42"/>
      <c r="D223" s="45"/>
      <c r="E223" s="43"/>
      <c r="F223" s="43"/>
      <c r="G223" s="44"/>
      <c r="H223" s="45"/>
      <c r="I223" s="38">
        <f>Børn_beregning!V223</f>
        <v>0</v>
      </c>
      <c r="J223" s="39">
        <f>Børn_beregning!W223</f>
        <v>0</v>
      </c>
      <c r="K223" s="39">
        <f>Børn_beregning!X223</f>
        <v>0</v>
      </c>
      <c r="L223" s="122">
        <f t="shared" si="6"/>
        <v>0</v>
      </c>
      <c r="M223" s="12" t="str">
        <f t="shared" si="7"/>
        <v/>
      </c>
    </row>
    <row r="224" spans="3:13" x14ac:dyDescent="0.3">
      <c r="C224" s="42"/>
      <c r="D224" s="45"/>
      <c r="E224" s="43"/>
      <c r="F224" s="43"/>
      <c r="G224" s="44"/>
      <c r="H224" s="45"/>
      <c r="I224" s="38">
        <f>Børn_beregning!V224</f>
        <v>0</v>
      </c>
      <c r="J224" s="39">
        <f>Børn_beregning!W224</f>
        <v>0</v>
      </c>
      <c r="K224" s="39">
        <f>Børn_beregning!X224</f>
        <v>0</v>
      </c>
      <c r="L224" s="122">
        <f t="shared" si="6"/>
        <v>0</v>
      </c>
      <c r="M224" s="12" t="str">
        <f t="shared" si="7"/>
        <v/>
      </c>
    </row>
    <row r="225" spans="3:13" x14ac:dyDescent="0.3">
      <c r="C225" s="42"/>
      <c r="D225" s="45"/>
      <c r="E225" s="43"/>
      <c r="F225" s="43"/>
      <c r="G225" s="44"/>
      <c r="H225" s="45"/>
      <c r="I225" s="38">
        <f>Børn_beregning!V225</f>
        <v>0</v>
      </c>
      <c r="J225" s="39">
        <f>Børn_beregning!W225</f>
        <v>0</v>
      </c>
      <c r="K225" s="39">
        <f>Børn_beregning!X225</f>
        <v>0</v>
      </c>
      <c r="L225" s="122">
        <f t="shared" si="6"/>
        <v>0</v>
      </c>
      <c r="M225" s="12" t="str">
        <f t="shared" si="7"/>
        <v/>
      </c>
    </row>
    <row r="226" spans="3:13" x14ac:dyDescent="0.3">
      <c r="C226" s="42"/>
      <c r="D226" s="45"/>
      <c r="E226" s="43"/>
      <c r="F226" s="43"/>
      <c r="G226" s="44"/>
      <c r="H226" s="45"/>
      <c r="I226" s="38">
        <f>Børn_beregning!V226</f>
        <v>0</v>
      </c>
      <c r="J226" s="39">
        <f>Børn_beregning!W226</f>
        <v>0</v>
      </c>
      <c r="K226" s="39">
        <f>Børn_beregning!X226</f>
        <v>0</v>
      </c>
      <c r="L226" s="122">
        <f t="shared" si="6"/>
        <v>0</v>
      </c>
      <c r="M226" s="12" t="str">
        <f t="shared" si="7"/>
        <v/>
      </c>
    </row>
    <row r="227" spans="3:13" x14ac:dyDescent="0.3">
      <c r="C227" s="42"/>
      <c r="D227" s="45"/>
      <c r="E227" s="43"/>
      <c r="F227" s="43"/>
      <c r="G227" s="44"/>
      <c r="H227" s="45"/>
      <c r="I227" s="38">
        <f>Børn_beregning!V227</f>
        <v>0</v>
      </c>
      <c r="J227" s="39">
        <f>Børn_beregning!W227</f>
        <v>0</v>
      </c>
      <c r="K227" s="39">
        <f>Børn_beregning!X227</f>
        <v>0</v>
      </c>
      <c r="L227" s="122">
        <f t="shared" si="6"/>
        <v>0</v>
      </c>
      <c r="M227" s="12" t="str">
        <f t="shared" si="7"/>
        <v/>
      </c>
    </row>
    <row r="228" spans="3:13" x14ac:dyDescent="0.3">
      <c r="C228" s="42"/>
      <c r="D228" s="45"/>
      <c r="E228" s="43"/>
      <c r="F228" s="43"/>
      <c r="G228" s="44"/>
      <c r="H228" s="45"/>
      <c r="I228" s="38">
        <f>Børn_beregning!V228</f>
        <v>0</v>
      </c>
      <c r="J228" s="39">
        <f>Børn_beregning!W228</f>
        <v>0</v>
      </c>
      <c r="K228" s="39">
        <f>Børn_beregning!X228</f>
        <v>0</v>
      </c>
      <c r="L228" s="122">
        <f t="shared" si="6"/>
        <v>0</v>
      </c>
      <c r="M228" s="12" t="str">
        <f t="shared" si="7"/>
        <v/>
      </c>
    </row>
    <row r="229" spans="3:13" x14ac:dyDescent="0.3">
      <c r="C229" s="42"/>
      <c r="D229" s="45"/>
      <c r="E229" s="43"/>
      <c r="F229" s="43"/>
      <c r="G229" s="44"/>
      <c r="H229" s="45"/>
      <c r="I229" s="38">
        <f>Børn_beregning!V229</f>
        <v>0</v>
      </c>
      <c r="J229" s="39">
        <f>Børn_beregning!W229</f>
        <v>0</v>
      </c>
      <c r="K229" s="39">
        <f>Børn_beregning!X229</f>
        <v>0</v>
      </c>
      <c r="L229" s="122">
        <f t="shared" si="6"/>
        <v>0</v>
      </c>
      <c r="M229" s="12" t="str">
        <f t="shared" si="7"/>
        <v/>
      </c>
    </row>
    <row r="230" spans="3:13" x14ac:dyDescent="0.3">
      <c r="C230" s="42"/>
      <c r="D230" s="45"/>
      <c r="E230" s="43"/>
      <c r="F230" s="43"/>
      <c r="G230" s="44"/>
      <c r="H230" s="45"/>
      <c r="I230" s="38">
        <f>Børn_beregning!V230</f>
        <v>0</v>
      </c>
      <c r="J230" s="39">
        <f>Børn_beregning!W230</f>
        <v>0</v>
      </c>
      <c r="K230" s="39">
        <f>Børn_beregning!X230</f>
        <v>0</v>
      </c>
      <c r="L230" s="122">
        <f t="shared" si="6"/>
        <v>0</v>
      </c>
      <c r="M230" s="12" t="str">
        <f t="shared" si="7"/>
        <v/>
      </c>
    </row>
    <row r="231" spans="3:13" x14ac:dyDescent="0.3">
      <c r="C231" s="42"/>
      <c r="D231" s="45"/>
      <c r="E231" s="43"/>
      <c r="F231" s="43"/>
      <c r="G231" s="44"/>
      <c r="H231" s="45"/>
      <c r="I231" s="38">
        <f>Børn_beregning!V231</f>
        <v>0</v>
      </c>
      <c r="J231" s="39">
        <f>Børn_beregning!W231</f>
        <v>0</v>
      </c>
      <c r="K231" s="39">
        <f>Børn_beregning!X231</f>
        <v>0</v>
      </c>
      <c r="L231" s="122">
        <f t="shared" si="6"/>
        <v>0</v>
      </c>
      <c r="M231" s="12" t="str">
        <f t="shared" si="7"/>
        <v/>
      </c>
    </row>
    <row r="232" spans="3:13" x14ac:dyDescent="0.3">
      <c r="C232" s="42"/>
      <c r="D232" s="45"/>
      <c r="E232" s="43"/>
      <c r="F232" s="43"/>
      <c r="G232" s="44"/>
      <c r="H232" s="45"/>
      <c r="I232" s="38">
        <f>Børn_beregning!V232</f>
        <v>0</v>
      </c>
      <c r="J232" s="39">
        <f>Børn_beregning!W232</f>
        <v>0</v>
      </c>
      <c r="K232" s="39">
        <f>Børn_beregning!X232</f>
        <v>0</v>
      </c>
      <c r="L232" s="122">
        <f t="shared" si="6"/>
        <v>0</v>
      </c>
      <c r="M232" s="12" t="str">
        <f t="shared" si="7"/>
        <v/>
      </c>
    </row>
    <row r="233" spans="3:13" x14ac:dyDescent="0.3">
      <c r="C233" s="42"/>
      <c r="D233" s="45"/>
      <c r="E233" s="43"/>
      <c r="F233" s="43"/>
      <c r="G233" s="44"/>
      <c r="H233" s="45"/>
      <c r="I233" s="38">
        <f>Børn_beregning!V233</f>
        <v>0</v>
      </c>
      <c r="J233" s="39">
        <f>Børn_beregning!W233</f>
        <v>0</v>
      </c>
      <c r="K233" s="39">
        <f>Børn_beregning!X233</f>
        <v>0</v>
      </c>
      <c r="L233" s="122">
        <f t="shared" si="6"/>
        <v>0</v>
      </c>
      <c r="M233" s="12" t="str">
        <f t="shared" si="7"/>
        <v/>
      </c>
    </row>
    <row r="234" spans="3:13" x14ac:dyDescent="0.3">
      <c r="C234" s="42"/>
      <c r="D234" s="45"/>
      <c r="E234" s="43"/>
      <c r="F234" s="43"/>
      <c r="G234" s="44"/>
      <c r="H234" s="45"/>
      <c r="I234" s="38">
        <f>Børn_beregning!V234</f>
        <v>0</v>
      </c>
      <c r="J234" s="39">
        <f>Børn_beregning!W234</f>
        <v>0</v>
      </c>
      <c r="K234" s="39">
        <f>Børn_beregning!X234</f>
        <v>0</v>
      </c>
      <c r="L234" s="122">
        <f t="shared" si="6"/>
        <v>0</v>
      </c>
      <c r="M234" s="12" t="str">
        <f t="shared" si="7"/>
        <v/>
      </c>
    </row>
    <row r="235" spans="3:13" x14ac:dyDescent="0.3">
      <c r="C235" s="42"/>
      <c r="D235" s="45"/>
      <c r="E235" s="43"/>
      <c r="F235" s="43"/>
      <c r="G235" s="44"/>
      <c r="H235" s="45"/>
      <c r="I235" s="38">
        <f>Børn_beregning!V235</f>
        <v>0</v>
      </c>
      <c r="J235" s="39">
        <f>Børn_beregning!W235</f>
        <v>0</v>
      </c>
      <c r="K235" s="39">
        <f>Børn_beregning!X235</f>
        <v>0</v>
      </c>
      <c r="L235" s="122">
        <f t="shared" si="6"/>
        <v>0</v>
      </c>
      <c r="M235" s="12" t="str">
        <f t="shared" si="7"/>
        <v/>
      </c>
    </row>
    <row r="236" spans="3:13" x14ac:dyDescent="0.3">
      <c r="C236" s="42"/>
      <c r="D236" s="45"/>
      <c r="E236" s="43"/>
      <c r="F236" s="43"/>
      <c r="G236" s="44"/>
      <c r="H236" s="45"/>
      <c r="I236" s="38">
        <f>Børn_beregning!V236</f>
        <v>0</v>
      </c>
      <c r="J236" s="39">
        <f>Børn_beregning!W236</f>
        <v>0</v>
      </c>
      <c r="K236" s="39">
        <f>Børn_beregning!X236</f>
        <v>0</v>
      </c>
      <c r="L236" s="122">
        <f t="shared" si="6"/>
        <v>0</v>
      </c>
      <c r="M236" s="12" t="str">
        <f t="shared" si="7"/>
        <v/>
      </c>
    </row>
    <row r="237" spans="3:13" x14ac:dyDescent="0.3">
      <c r="C237" s="42"/>
      <c r="D237" s="45"/>
      <c r="E237" s="43"/>
      <c r="F237" s="43"/>
      <c r="G237" s="44"/>
      <c r="H237" s="45"/>
      <c r="I237" s="38">
        <f>Børn_beregning!V237</f>
        <v>0</v>
      </c>
      <c r="J237" s="39">
        <f>Børn_beregning!W237</f>
        <v>0</v>
      </c>
      <c r="K237" s="39">
        <f>Børn_beregning!X237</f>
        <v>0</v>
      </c>
      <c r="L237" s="122">
        <f t="shared" si="6"/>
        <v>0</v>
      </c>
      <c r="M237" s="12" t="str">
        <f t="shared" si="7"/>
        <v/>
      </c>
    </row>
    <row r="238" spans="3:13" x14ac:dyDescent="0.3">
      <c r="C238" s="42"/>
      <c r="D238" s="45"/>
      <c r="E238" s="43"/>
      <c r="F238" s="43"/>
      <c r="G238" s="44"/>
      <c r="H238" s="45"/>
      <c r="I238" s="38">
        <f>Børn_beregning!V238</f>
        <v>0</v>
      </c>
      <c r="J238" s="39">
        <f>Børn_beregning!W238</f>
        <v>0</v>
      </c>
      <c r="K238" s="39">
        <f>Børn_beregning!X238</f>
        <v>0</v>
      </c>
      <c r="L238" s="122">
        <f t="shared" si="6"/>
        <v>0</v>
      </c>
      <c r="M238" s="12" t="str">
        <f t="shared" si="7"/>
        <v/>
      </c>
    </row>
    <row r="239" spans="3:13" x14ac:dyDescent="0.3">
      <c r="C239" s="42"/>
      <c r="D239" s="45"/>
      <c r="E239" s="43"/>
      <c r="F239" s="43"/>
      <c r="G239" s="44"/>
      <c r="H239" s="45"/>
      <c r="I239" s="38">
        <f>Børn_beregning!V239</f>
        <v>0</v>
      </c>
      <c r="J239" s="39">
        <f>Børn_beregning!W239</f>
        <v>0</v>
      </c>
      <c r="K239" s="39">
        <f>Børn_beregning!X239</f>
        <v>0</v>
      </c>
      <c r="L239" s="122">
        <f t="shared" si="6"/>
        <v>0</v>
      </c>
      <c r="M239" s="12" t="str">
        <f t="shared" si="7"/>
        <v/>
      </c>
    </row>
    <row r="240" spans="3:13" x14ac:dyDescent="0.3">
      <c r="C240" s="42"/>
      <c r="D240" s="45"/>
      <c r="E240" s="43"/>
      <c r="F240" s="43"/>
      <c r="G240" s="44"/>
      <c r="H240" s="45"/>
      <c r="I240" s="38">
        <f>Børn_beregning!V240</f>
        <v>0</v>
      </c>
      <c r="J240" s="39">
        <f>Børn_beregning!W240</f>
        <v>0</v>
      </c>
      <c r="K240" s="39">
        <f>Børn_beregning!X240</f>
        <v>0</v>
      </c>
      <c r="L240" s="122">
        <f t="shared" si="6"/>
        <v>0</v>
      </c>
      <c r="M240" s="12" t="str">
        <f t="shared" si="7"/>
        <v/>
      </c>
    </row>
    <row r="241" spans="3:13" x14ac:dyDescent="0.3">
      <c r="C241" s="42"/>
      <c r="D241" s="45"/>
      <c r="E241" s="43"/>
      <c r="F241" s="43"/>
      <c r="G241" s="44"/>
      <c r="H241" s="45"/>
      <c r="I241" s="38">
        <f>Børn_beregning!V241</f>
        <v>0</v>
      </c>
      <c r="J241" s="39">
        <f>Børn_beregning!W241</f>
        <v>0</v>
      </c>
      <c r="K241" s="39">
        <f>Børn_beregning!X241</f>
        <v>0</v>
      </c>
      <c r="L241" s="122">
        <f t="shared" si="6"/>
        <v>0</v>
      </c>
      <c r="M241" s="12" t="str">
        <f t="shared" si="7"/>
        <v/>
      </c>
    </row>
    <row r="242" spans="3:13" x14ac:dyDescent="0.3">
      <c r="C242" s="42"/>
      <c r="D242" s="45"/>
      <c r="E242" s="43"/>
      <c r="F242" s="43"/>
      <c r="G242" s="44"/>
      <c r="H242" s="45"/>
      <c r="I242" s="38">
        <f>Børn_beregning!V242</f>
        <v>0</v>
      </c>
      <c r="J242" s="39">
        <f>Børn_beregning!W242</f>
        <v>0</v>
      </c>
      <c r="K242" s="39">
        <f>Børn_beregning!X242</f>
        <v>0</v>
      </c>
      <c r="L242" s="122">
        <f t="shared" si="6"/>
        <v>0</v>
      </c>
      <c r="M242" s="12" t="str">
        <f t="shared" si="7"/>
        <v/>
      </c>
    </row>
    <row r="243" spans="3:13" x14ac:dyDescent="0.3">
      <c r="C243" s="42"/>
      <c r="D243" s="45"/>
      <c r="E243" s="43"/>
      <c r="F243" s="43"/>
      <c r="G243" s="44"/>
      <c r="H243" s="45"/>
      <c r="I243" s="38">
        <f>Børn_beregning!V243</f>
        <v>0</v>
      </c>
      <c r="J243" s="39">
        <f>Børn_beregning!W243</f>
        <v>0</v>
      </c>
      <c r="K243" s="39">
        <f>Børn_beregning!X243</f>
        <v>0</v>
      </c>
      <c r="L243" s="122">
        <f t="shared" si="6"/>
        <v>0</v>
      </c>
      <c r="M243" s="12" t="str">
        <f t="shared" si="7"/>
        <v/>
      </c>
    </row>
    <row r="244" spans="3:13" x14ac:dyDescent="0.3">
      <c r="C244" s="42"/>
      <c r="D244" s="45"/>
      <c r="E244" s="43"/>
      <c r="F244" s="43"/>
      <c r="G244" s="44"/>
      <c r="H244" s="45"/>
      <c r="I244" s="38">
        <f>Børn_beregning!V244</f>
        <v>0</v>
      </c>
      <c r="J244" s="39">
        <f>Børn_beregning!W244</f>
        <v>0</v>
      </c>
      <c r="K244" s="39">
        <f>Børn_beregning!X244</f>
        <v>0</v>
      </c>
      <c r="L244" s="122">
        <f t="shared" si="6"/>
        <v>0</v>
      </c>
      <c r="M244" s="12" t="str">
        <f t="shared" si="7"/>
        <v/>
      </c>
    </row>
    <row r="245" spans="3:13" x14ac:dyDescent="0.3">
      <c r="C245" s="42"/>
      <c r="D245" s="45"/>
      <c r="E245" s="43"/>
      <c r="F245" s="43"/>
      <c r="G245" s="44"/>
      <c r="H245" s="45"/>
      <c r="I245" s="38">
        <f>Børn_beregning!V245</f>
        <v>0</v>
      </c>
      <c r="J245" s="39">
        <f>Børn_beregning!W245</f>
        <v>0</v>
      </c>
      <c r="K245" s="39">
        <f>Børn_beregning!X245</f>
        <v>0</v>
      </c>
      <c r="L245" s="122">
        <f t="shared" si="6"/>
        <v>0</v>
      </c>
      <c r="M245" s="12" t="str">
        <f t="shared" si="7"/>
        <v/>
      </c>
    </row>
    <row r="246" spans="3:13" x14ac:dyDescent="0.3">
      <c r="C246" s="42"/>
      <c r="D246" s="45"/>
      <c r="E246" s="43"/>
      <c r="F246" s="43"/>
      <c r="G246" s="44"/>
      <c r="H246" s="45"/>
      <c r="I246" s="38">
        <f>Børn_beregning!V246</f>
        <v>0</v>
      </c>
      <c r="J246" s="39">
        <f>Børn_beregning!W246</f>
        <v>0</v>
      </c>
      <c r="K246" s="39">
        <f>Børn_beregning!X246</f>
        <v>0</v>
      </c>
      <c r="L246" s="122">
        <f t="shared" si="6"/>
        <v>0</v>
      </c>
      <c r="M246" s="12" t="str">
        <f t="shared" si="7"/>
        <v/>
      </c>
    </row>
    <row r="247" spans="3:13" x14ac:dyDescent="0.3">
      <c r="C247" s="42"/>
      <c r="D247" s="45"/>
      <c r="E247" s="43"/>
      <c r="F247" s="43"/>
      <c r="G247" s="44"/>
      <c r="H247" s="45"/>
      <c r="I247" s="38">
        <f>Børn_beregning!V247</f>
        <v>0</v>
      </c>
      <c r="J247" s="39">
        <f>Børn_beregning!W247</f>
        <v>0</v>
      </c>
      <c r="K247" s="39">
        <f>Børn_beregning!X247</f>
        <v>0</v>
      </c>
      <c r="L247" s="122">
        <f t="shared" si="6"/>
        <v>0</v>
      </c>
      <c r="M247" s="12" t="str">
        <f t="shared" si="7"/>
        <v/>
      </c>
    </row>
    <row r="248" spans="3:13" x14ac:dyDescent="0.3">
      <c r="C248" s="42"/>
      <c r="D248" s="45"/>
      <c r="E248" s="43"/>
      <c r="F248" s="43"/>
      <c r="G248" s="44"/>
      <c r="H248" s="45"/>
      <c r="I248" s="38">
        <f>Børn_beregning!V248</f>
        <v>0</v>
      </c>
      <c r="J248" s="39">
        <f>Børn_beregning!W248</f>
        <v>0</v>
      </c>
      <c r="K248" s="39">
        <f>Børn_beregning!X248</f>
        <v>0</v>
      </c>
      <c r="L248" s="122">
        <f t="shared" si="6"/>
        <v>0</v>
      </c>
      <c r="M248" s="12" t="str">
        <f t="shared" si="7"/>
        <v/>
      </c>
    </row>
    <row r="249" spans="3:13" x14ac:dyDescent="0.3">
      <c r="C249" s="42"/>
      <c r="D249" s="45"/>
      <c r="E249" s="43"/>
      <c r="F249" s="43"/>
      <c r="G249" s="44"/>
      <c r="H249" s="45"/>
      <c r="I249" s="38">
        <f>Børn_beregning!V249</f>
        <v>0</v>
      </c>
      <c r="J249" s="39">
        <f>Børn_beregning!W249</f>
        <v>0</v>
      </c>
      <c r="K249" s="39">
        <f>Børn_beregning!X249</f>
        <v>0</v>
      </c>
      <c r="L249" s="122">
        <f t="shared" si="6"/>
        <v>0</v>
      </c>
      <c r="M249" s="12" t="str">
        <f t="shared" si="7"/>
        <v/>
      </c>
    </row>
    <row r="250" spans="3:13" x14ac:dyDescent="0.3">
      <c r="C250" s="42"/>
      <c r="D250" s="45"/>
      <c r="E250" s="43"/>
      <c r="F250" s="43"/>
      <c r="G250" s="44"/>
      <c r="H250" s="45"/>
      <c r="I250" s="38">
        <f>Børn_beregning!V250</f>
        <v>0</v>
      </c>
      <c r="J250" s="39">
        <f>Børn_beregning!W250</f>
        <v>0</v>
      </c>
      <c r="K250" s="39">
        <f>Børn_beregning!X250</f>
        <v>0</v>
      </c>
      <c r="L250" s="122">
        <f t="shared" si="6"/>
        <v>0</v>
      </c>
      <c r="M250" s="12" t="str">
        <f t="shared" si="7"/>
        <v/>
      </c>
    </row>
    <row r="251" spans="3:13" x14ac:dyDescent="0.3">
      <c r="C251" s="42"/>
      <c r="D251" s="45"/>
      <c r="E251" s="43"/>
      <c r="F251" s="43"/>
      <c r="G251" s="44"/>
      <c r="H251" s="45"/>
      <c r="I251" s="38">
        <f>Børn_beregning!V251</f>
        <v>0</v>
      </c>
      <c r="J251" s="39">
        <f>Børn_beregning!W251</f>
        <v>0</v>
      </c>
      <c r="K251" s="39">
        <f>Børn_beregning!X251</f>
        <v>0</v>
      </c>
      <c r="L251" s="122">
        <f t="shared" si="6"/>
        <v>0</v>
      </c>
      <c r="M251" s="12" t="str">
        <f t="shared" si="7"/>
        <v/>
      </c>
    </row>
    <row r="252" spans="3:13" x14ac:dyDescent="0.3">
      <c r="C252" s="42"/>
      <c r="D252" s="45"/>
      <c r="E252" s="43"/>
      <c r="F252" s="43"/>
      <c r="G252" s="44"/>
      <c r="H252" s="45"/>
      <c r="I252" s="38">
        <f>Børn_beregning!V252</f>
        <v>0</v>
      </c>
      <c r="J252" s="39">
        <f>Børn_beregning!W252</f>
        <v>0</v>
      </c>
      <c r="K252" s="39">
        <f>Børn_beregning!X252</f>
        <v>0</v>
      </c>
      <c r="L252" s="122">
        <f t="shared" si="6"/>
        <v>0</v>
      </c>
      <c r="M252" s="12" t="str">
        <f t="shared" si="7"/>
        <v/>
      </c>
    </row>
    <row r="253" spans="3:13" x14ac:dyDescent="0.3">
      <c r="C253" s="42"/>
      <c r="D253" s="45"/>
      <c r="E253" s="43"/>
      <c r="F253" s="43"/>
      <c r="G253" s="44"/>
      <c r="H253" s="45"/>
      <c r="I253" s="38">
        <f>Børn_beregning!V253</f>
        <v>0</v>
      </c>
      <c r="J253" s="39">
        <f>Børn_beregning!W253</f>
        <v>0</v>
      </c>
      <c r="K253" s="39">
        <f>Børn_beregning!X253</f>
        <v>0</v>
      </c>
      <c r="L253" s="122">
        <f t="shared" si="6"/>
        <v>0</v>
      </c>
      <c r="M253" s="12" t="str">
        <f t="shared" si="7"/>
        <v/>
      </c>
    </row>
    <row r="254" spans="3:13" x14ac:dyDescent="0.3">
      <c r="C254" s="42"/>
      <c r="D254" s="45"/>
      <c r="E254" s="43"/>
      <c r="F254" s="43"/>
      <c r="G254" s="44"/>
      <c r="H254" s="45"/>
      <c r="I254" s="38">
        <f>Børn_beregning!V254</f>
        <v>0</v>
      </c>
      <c r="J254" s="39">
        <f>Børn_beregning!W254</f>
        <v>0</v>
      </c>
      <c r="K254" s="39">
        <f>Børn_beregning!X254</f>
        <v>0</v>
      </c>
      <c r="L254" s="122">
        <f t="shared" si="6"/>
        <v>0</v>
      </c>
      <c r="M254" s="12" t="str">
        <f t="shared" si="7"/>
        <v/>
      </c>
    </row>
    <row r="255" spans="3:13" x14ac:dyDescent="0.3">
      <c r="C255" s="42"/>
      <c r="D255" s="45"/>
      <c r="E255" s="43"/>
      <c r="F255" s="43"/>
      <c r="G255" s="44"/>
      <c r="H255" s="45"/>
      <c r="I255" s="38">
        <f>Børn_beregning!V255</f>
        <v>0</v>
      </c>
      <c r="J255" s="39">
        <f>Børn_beregning!W255</f>
        <v>0</v>
      </c>
      <c r="K255" s="39">
        <f>Børn_beregning!X255</f>
        <v>0</v>
      </c>
      <c r="L255" s="122">
        <f t="shared" si="6"/>
        <v>0</v>
      </c>
      <c r="M255" s="12" t="str">
        <f t="shared" si="7"/>
        <v/>
      </c>
    </row>
    <row r="256" spans="3:13" x14ac:dyDescent="0.3">
      <c r="C256" s="42"/>
      <c r="D256" s="45"/>
      <c r="E256" s="43"/>
      <c r="F256" s="43"/>
      <c r="G256" s="44"/>
      <c r="H256" s="45"/>
      <c r="I256" s="38">
        <f>Børn_beregning!V256</f>
        <v>0</v>
      </c>
      <c r="J256" s="39">
        <f>Børn_beregning!W256</f>
        <v>0</v>
      </c>
      <c r="K256" s="39">
        <f>Børn_beregning!X256</f>
        <v>0</v>
      </c>
      <c r="L256" s="122">
        <f t="shared" si="6"/>
        <v>0</v>
      </c>
      <c r="M256" s="12" t="str">
        <f t="shared" si="7"/>
        <v/>
      </c>
    </row>
    <row r="257" spans="3:13" x14ac:dyDescent="0.3">
      <c r="C257" s="42"/>
      <c r="D257" s="45"/>
      <c r="E257" s="43"/>
      <c r="F257" s="43"/>
      <c r="G257" s="44"/>
      <c r="H257" s="45"/>
      <c r="I257" s="38">
        <f>Børn_beregning!V257</f>
        <v>0</v>
      </c>
      <c r="J257" s="39">
        <f>Børn_beregning!W257</f>
        <v>0</v>
      </c>
      <c r="K257" s="39">
        <f>Børn_beregning!X257</f>
        <v>0</v>
      </c>
      <c r="L257" s="122">
        <f t="shared" si="6"/>
        <v>0</v>
      </c>
      <c r="M257" s="12" t="str">
        <f t="shared" si="7"/>
        <v/>
      </c>
    </row>
    <row r="258" spans="3:13" x14ac:dyDescent="0.3">
      <c r="C258" s="42"/>
      <c r="D258" s="45"/>
      <c r="E258" s="43"/>
      <c r="F258" s="43"/>
      <c r="G258" s="44"/>
      <c r="H258" s="45"/>
      <c r="I258" s="38">
        <f>Børn_beregning!V258</f>
        <v>0</v>
      </c>
      <c r="J258" s="39">
        <f>Børn_beregning!W258</f>
        <v>0</v>
      </c>
      <c r="K258" s="39">
        <f>Børn_beregning!X258</f>
        <v>0</v>
      </c>
      <c r="L258" s="122">
        <f t="shared" si="6"/>
        <v>0</v>
      </c>
      <c r="M258" s="12" t="str">
        <f t="shared" si="7"/>
        <v/>
      </c>
    </row>
    <row r="259" spans="3:13" x14ac:dyDescent="0.3">
      <c r="C259" s="42"/>
      <c r="D259" s="45"/>
      <c r="E259" s="43"/>
      <c r="F259" s="43"/>
      <c r="G259" s="44"/>
      <c r="H259" s="45"/>
      <c r="I259" s="38">
        <f>Børn_beregning!V259</f>
        <v>0</v>
      </c>
      <c r="J259" s="39">
        <f>Børn_beregning!W259</f>
        <v>0</v>
      </c>
      <c r="K259" s="39">
        <f>Børn_beregning!X259</f>
        <v>0</v>
      </c>
      <c r="L259" s="122">
        <f t="shared" si="6"/>
        <v>0</v>
      </c>
      <c r="M259" s="12" t="str">
        <f t="shared" si="7"/>
        <v/>
      </c>
    </row>
    <row r="260" spans="3:13" x14ac:dyDescent="0.3">
      <c r="C260" s="42"/>
      <c r="D260" s="45"/>
      <c r="E260" s="43"/>
      <c r="F260" s="43"/>
      <c r="G260" s="44"/>
      <c r="H260" s="45"/>
      <c r="I260" s="38">
        <f>Børn_beregning!V260</f>
        <v>0</v>
      </c>
      <c r="J260" s="39">
        <f>Børn_beregning!W260</f>
        <v>0</v>
      </c>
      <c r="K260" s="39">
        <f>Børn_beregning!X260</f>
        <v>0</v>
      </c>
      <c r="L260" s="122">
        <f t="shared" si="6"/>
        <v>0</v>
      </c>
      <c r="M260" s="12" t="str">
        <f t="shared" si="7"/>
        <v/>
      </c>
    </row>
    <row r="261" spans="3:13" x14ac:dyDescent="0.3">
      <c r="C261" s="42"/>
      <c r="D261" s="45"/>
      <c r="E261" s="43"/>
      <c r="F261" s="43"/>
      <c r="G261" s="44"/>
      <c r="H261" s="45"/>
      <c r="I261" s="38">
        <f>Børn_beregning!V261</f>
        <v>0</v>
      </c>
      <c r="J261" s="39">
        <f>Børn_beregning!W261</f>
        <v>0</v>
      </c>
      <c r="K261" s="39">
        <f>Børn_beregning!X261</f>
        <v>0</v>
      </c>
      <c r="L261" s="122">
        <f t="shared" si="6"/>
        <v>0</v>
      </c>
      <c r="M261" s="12" t="str">
        <f t="shared" si="7"/>
        <v/>
      </c>
    </row>
    <row r="262" spans="3:13" x14ac:dyDescent="0.3">
      <c r="C262" s="42"/>
      <c r="D262" s="45"/>
      <c r="E262" s="43"/>
      <c r="F262" s="43"/>
      <c r="G262" s="44"/>
      <c r="H262" s="45"/>
      <c r="I262" s="38">
        <f>Børn_beregning!V262</f>
        <v>0</v>
      </c>
      <c r="J262" s="39">
        <f>Børn_beregning!W262</f>
        <v>0</v>
      </c>
      <c r="K262" s="39">
        <f>Børn_beregning!X262</f>
        <v>0</v>
      </c>
      <c r="L262" s="122">
        <f t="shared" si="6"/>
        <v>0</v>
      </c>
      <c r="M262" s="12" t="str">
        <f t="shared" si="7"/>
        <v/>
      </c>
    </row>
    <row r="263" spans="3:13" x14ac:dyDescent="0.3">
      <c r="C263" s="42"/>
      <c r="D263" s="45"/>
      <c r="E263" s="43"/>
      <c r="F263" s="43"/>
      <c r="G263" s="44"/>
      <c r="H263" s="45"/>
      <c r="I263" s="38">
        <f>Børn_beregning!V263</f>
        <v>0</v>
      </c>
      <c r="J263" s="39">
        <f>Børn_beregning!W263</f>
        <v>0</v>
      </c>
      <c r="K263" s="39">
        <f>Børn_beregning!X263</f>
        <v>0</v>
      </c>
      <c r="L263" s="122">
        <f t="shared" si="6"/>
        <v>0</v>
      </c>
      <c r="M263" s="12" t="str">
        <f t="shared" si="7"/>
        <v/>
      </c>
    </row>
    <row r="264" spans="3:13" x14ac:dyDescent="0.3">
      <c r="C264" s="42"/>
      <c r="D264" s="45"/>
      <c r="E264" s="43"/>
      <c r="F264" s="43"/>
      <c r="G264" s="44"/>
      <c r="H264" s="45"/>
      <c r="I264" s="38">
        <f>Børn_beregning!V264</f>
        <v>0</v>
      </c>
      <c r="J264" s="39">
        <f>Børn_beregning!W264</f>
        <v>0</v>
      </c>
      <c r="K264" s="39">
        <f>Børn_beregning!X264</f>
        <v>0</v>
      </c>
      <c r="L264" s="122">
        <f t="shared" si="6"/>
        <v>0</v>
      </c>
      <c r="M264" s="12" t="str">
        <f t="shared" si="7"/>
        <v/>
      </c>
    </row>
    <row r="265" spans="3:13" x14ac:dyDescent="0.3">
      <c r="C265" s="42"/>
      <c r="D265" s="45"/>
      <c r="E265" s="43"/>
      <c r="F265" s="43"/>
      <c r="G265" s="44"/>
      <c r="H265" s="45"/>
      <c r="I265" s="38">
        <f>Børn_beregning!V265</f>
        <v>0</v>
      </c>
      <c r="J265" s="39">
        <f>Børn_beregning!W265</f>
        <v>0</v>
      </c>
      <c r="K265" s="39">
        <f>Børn_beregning!X265</f>
        <v>0</v>
      </c>
      <c r="L265" s="122">
        <f t="shared" si="6"/>
        <v>0</v>
      </c>
      <c r="M265" s="12" t="str">
        <f t="shared" si="7"/>
        <v/>
      </c>
    </row>
    <row r="266" spans="3:13" x14ac:dyDescent="0.3">
      <c r="C266" s="42"/>
      <c r="D266" s="45"/>
      <c r="E266" s="43"/>
      <c r="F266" s="43"/>
      <c r="G266" s="44"/>
      <c r="H266" s="45"/>
      <c r="I266" s="38">
        <f>Børn_beregning!V266</f>
        <v>0</v>
      </c>
      <c r="J266" s="39">
        <f>Børn_beregning!W266</f>
        <v>0</v>
      </c>
      <c r="K266" s="39">
        <f>Børn_beregning!X266</f>
        <v>0</v>
      </c>
      <c r="L266" s="122">
        <f t="shared" si="6"/>
        <v>0</v>
      </c>
      <c r="M266" s="12" t="str">
        <f t="shared" si="7"/>
        <v/>
      </c>
    </row>
    <row r="267" spans="3:13" x14ac:dyDescent="0.3">
      <c r="C267" s="42"/>
      <c r="D267" s="45"/>
      <c r="E267" s="43"/>
      <c r="F267" s="43"/>
      <c r="G267" s="44"/>
      <c r="H267" s="45"/>
      <c r="I267" s="38">
        <f>Børn_beregning!V267</f>
        <v>0</v>
      </c>
      <c r="J267" s="39">
        <f>Børn_beregning!W267</f>
        <v>0</v>
      </c>
      <c r="K267" s="39">
        <f>Børn_beregning!X267</f>
        <v>0</v>
      </c>
      <c r="L267" s="122">
        <f t="shared" si="6"/>
        <v>0</v>
      </c>
      <c r="M267" s="12" t="str">
        <f t="shared" si="7"/>
        <v/>
      </c>
    </row>
    <row r="268" spans="3:13" x14ac:dyDescent="0.3">
      <c r="C268" s="42"/>
      <c r="D268" s="45"/>
      <c r="E268" s="43"/>
      <c r="F268" s="43"/>
      <c r="G268" s="44"/>
      <c r="H268" s="45"/>
      <c r="I268" s="38">
        <f>Børn_beregning!V268</f>
        <v>0</v>
      </c>
      <c r="J268" s="39">
        <f>Børn_beregning!W268</f>
        <v>0</v>
      </c>
      <c r="K268" s="39">
        <f>Børn_beregning!X268</f>
        <v>0</v>
      </c>
      <c r="L268" s="122">
        <f t="shared" si="6"/>
        <v>0</v>
      </c>
      <c r="M268" s="12" t="str">
        <f t="shared" si="7"/>
        <v/>
      </c>
    </row>
    <row r="269" spans="3:13" x14ac:dyDescent="0.3">
      <c r="C269" s="42"/>
      <c r="D269" s="45"/>
      <c r="E269" s="43"/>
      <c r="F269" s="43"/>
      <c r="G269" s="44"/>
      <c r="H269" s="45"/>
      <c r="I269" s="38">
        <f>Børn_beregning!V269</f>
        <v>0</v>
      </c>
      <c r="J269" s="39">
        <f>Børn_beregning!W269</f>
        <v>0</v>
      </c>
      <c r="K269" s="39">
        <f>Børn_beregning!X269</f>
        <v>0</v>
      </c>
      <c r="L269" s="122">
        <f t="shared" si="6"/>
        <v>0</v>
      </c>
      <c r="M269" s="12" t="str">
        <f t="shared" si="7"/>
        <v/>
      </c>
    </row>
    <row r="270" spans="3:13" x14ac:dyDescent="0.3">
      <c r="C270" s="42"/>
      <c r="D270" s="45"/>
      <c r="E270" s="43"/>
      <c r="F270" s="43"/>
      <c r="G270" s="44"/>
      <c r="H270" s="45"/>
      <c r="I270" s="38">
        <f>Børn_beregning!V270</f>
        <v>0</v>
      </c>
      <c r="J270" s="39">
        <f>Børn_beregning!W270</f>
        <v>0</v>
      </c>
      <c r="K270" s="39">
        <f>Børn_beregning!X270</f>
        <v>0</v>
      </c>
      <c r="L270" s="122">
        <f t="shared" si="6"/>
        <v>0</v>
      </c>
      <c r="M270" s="12" t="str">
        <f t="shared" si="7"/>
        <v/>
      </c>
    </row>
    <row r="271" spans="3:13" x14ac:dyDescent="0.3">
      <c r="C271" s="42"/>
      <c r="D271" s="45"/>
      <c r="E271" s="43"/>
      <c r="F271" s="43"/>
      <c r="G271" s="44"/>
      <c r="H271" s="45"/>
      <c r="I271" s="38">
        <f>Børn_beregning!V271</f>
        <v>0</v>
      </c>
      <c r="J271" s="39">
        <f>Børn_beregning!W271</f>
        <v>0</v>
      </c>
      <c r="K271" s="39">
        <f>Børn_beregning!X271</f>
        <v>0</v>
      </c>
      <c r="L271" s="122">
        <f t="shared" si="6"/>
        <v>0</v>
      </c>
      <c r="M271" s="12" t="str">
        <f t="shared" si="7"/>
        <v/>
      </c>
    </row>
    <row r="272" spans="3:13" x14ac:dyDescent="0.3">
      <c r="C272" s="42"/>
      <c r="D272" s="45"/>
      <c r="E272" s="43"/>
      <c r="F272" s="43"/>
      <c r="G272" s="44"/>
      <c r="H272" s="45"/>
      <c r="I272" s="38">
        <f>Børn_beregning!V272</f>
        <v>0</v>
      </c>
      <c r="J272" s="39">
        <f>Børn_beregning!W272</f>
        <v>0</v>
      </c>
      <c r="K272" s="39">
        <f>Børn_beregning!X272</f>
        <v>0</v>
      </c>
      <c r="L272" s="122">
        <f t="shared" si="6"/>
        <v>0</v>
      </c>
      <c r="M272" s="12" t="str">
        <f t="shared" si="7"/>
        <v/>
      </c>
    </row>
    <row r="273" spans="3:13" x14ac:dyDescent="0.3">
      <c r="C273" s="42"/>
      <c r="D273" s="45"/>
      <c r="E273" s="43"/>
      <c r="F273" s="43"/>
      <c r="G273" s="44"/>
      <c r="H273" s="45"/>
      <c r="I273" s="38">
        <f>Børn_beregning!V273</f>
        <v>0</v>
      </c>
      <c r="J273" s="39">
        <f>Børn_beregning!W273</f>
        <v>0</v>
      </c>
      <c r="K273" s="39">
        <f>Børn_beregning!X273</f>
        <v>0</v>
      </c>
      <c r="L273" s="122">
        <f t="shared" si="6"/>
        <v>0</v>
      </c>
      <c r="M273" s="12" t="str">
        <f t="shared" si="7"/>
        <v/>
      </c>
    </row>
    <row r="274" spans="3:13" x14ac:dyDescent="0.3">
      <c r="C274" s="42"/>
      <c r="D274" s="45"/>
      <c r="E274" s="43"/>
      <c r="F274" s="43"/>
      <c r="G274" s="44"/>
      <c r="H274" s="45"/>
      <c r="I274" s="38">
        <f>Børn_beregning!V274</f>
        <v>0</v>
      </c>
      <c r="J274" s="39">
        <f>Børn_beregning!W274</f>
        <v>0</v>
      </c>
      <c r="K274" s="39">
        <f>Børn_beregning!X274</f>
        <v>0</v>
      </c>
      <c r="L274" s="122">
        <f t="shared" si="6"/>
        <v>0</v>
      </c>
      <c r="M274" s="12" t="str">
        <f t="shared" si="7"/>
        <v/>
      </c>
    </row>
    <row r="275" spans="3:13" x14ac:dyDescent="0.3">
      <c r="C275" s="42"/>
      <c r="D275" s="45"/>
      <c r="E275" s="43"/>
      <c r="F275" s="43"/>
      <c r="G275" s="44"/>
      <c r="H275" s="45"/>
      <c r="I275" s="38">
        <f>Børn_beregning!V275</f>
        <v>0</v>
      </c>
      <c r="J275" s="39">
        <f>Børn_beregning!W275</f>
        <v>0</v>
      </c>
      <c r="K275" s="39">
        <f>Børn_beregning!X275</f>
        <v>0</v>
      </c>
      <c r="L275" s="122">
        <f t="shared" ref="L275:L338" si="8">IF(OR(F275="",G275=""),0,IF(AND(AND(F275&lt;&gt;"",G275&lt;&gt;""),F275&gt;G275),1,IF(AND(år&lt;&gt;0,(AND(OR(YEAR(F275)&lt;&gt;år,YEAR(G275)&lt;&gt;år))),OR(YEAR(F275&lt;&gt;""),YEAR(G275&lt;&gt;""))),1,0)))</f>
        <v>0</v>
      </c>
      <c r="M275" s="12" t="str">
        <f t="shared" ref="M275:M338" si="9">IF(AND(AND(F275&lt;&gt;"",G275&lt;&gt;""),F275&gt;G275),"Der er foretaget en indtastningsfejl. Indskrivningsdatoen ligger efter udskrivningsdatoen, hvilket medfører, at fuldtidsomregningen bliver negativ",IF(OR(F275="",G275=""),"",IF(AND(år&lt;&gt;0,(AND(OR(YEAR(F275)&lt;&gt;år,YEAR(G275)&lt;&gt;år))),OR(YEAR(F275&lt;&gt;""),YEAR(G275&lt;&gt;""))),"Der er foretaget en indtastningsfejl. Indskrivnings- eller udskrivningsdatoen er ikke i overenstemmelse med det angivne beregningsår (trin 1)","")))</f>
        <v/>
      </c>
    </row>
    <row r="276" spans="3:13" x14ac:dyDescent="0.3">
      <c r="C276" s="42"/>
      <c r="D276" s="45"/>
      <c r="E276" s="43"/>
      <c r="F276" s="43"/>
      <c r="G276" s="44"/>
      <c r="H276" s="45"/>
      <c r="I276" s="38">
        <f>Børn_beregning!V276</f>
        <v>0</v>
      </c>
      <c r="J276" s="39">
        <f>Børn_beregning!W276</f>
        <v>0</v>
      </c>
      <c r="K276" s="39">
        <f>Børn_beregning!X276</f>
        <v>0</v>
      </c>
      <c r="L276" s="122">
        <f t="shared" si="8"/>
        <v>0</v>
      </c>
      <c r="M276" s="12" t="str">
        <f t="shared" si="9"/>
        <v/>
      </c>
    </row>
    <row r="277" spans="3:13" x14ac:dyDescent="0.3">
      <c r="C277" s="42"/>
      <c r="D277" s="45"/>
      <c r="E277" s="43"/>
      <c r="F277" s="43"/>
      <c r="G277" s="44"/>
      <c r="H277" s="45"/>
      <c r="I277" s="38">
        <f>Børn_beregning!V277</f>
        <v>0</v>
      </c>
      <c r="J277" s="39">
        <f>Børn_beregning!W277</f>
        <v>0</v>
      </c>
      <c r="K277" s="39">
        <f>Børn_beregning!X277</f>
        <v>0</v>
      </c>
      <c r="L277" s="122">
        <f t="shared" si="8"/>
        <v>0</v>
      </c>
      <c r="M277" s="12" t="str">
        <f t="shared" si="9"/>
        <v/>
      </c>
    </row>
    <row r="278" spans="3:13" x14ac:dyDescent="0.3">
      <c r="C278" s="42"/>
      <c r="D278" s="45"/>
      <c r="E278" s="43"/>
      <c r="F278" s="43"/>
      <c r="G278" s="44"/>
      <c r="H278" s="45"/>
      <c r="I278" s="38">
        <f>Børn_beregning!V278</f>
        <v>0</v>
      </c>
      <c r="J278" s="39">
        <f>Børn_beregning!W278</f>
        <v>0</v>
      </c>
      <c r="K278" s="39">
        <f>Børn_beregning!X278</f>
        <v>0</v>
      </c>
      <c r="L278" s="122">
        <f t="shared" si="8"/>
        <v>0</v>
      </c>
      <c r="M278" s="12" t="str">
        <f t="shared" si="9"/>
        <v/>
      </c>
    </row>
    <row r="279" spans="3:13" x14ac:dyDescent="0.3">
      <c r="C279" s="42"/>
      <c r="D279" s="45"/>
      <c r="E279" s="43"/>
      <c r="F279" s="43"/>
      <c r="G279" s="44"/>
      <c r="H279" s="45"/>
      <c r="I279" s="38">
        <f>Børn_beregning!V279</f>
        <v>0</v>
      </c>
      <c r="J279" s="39">
        <f>Børn_beregning!W279</f>
        <v>0</v>
      </c>
      <c r="K279" s="39">
        <f>Børn_beregning!X279</f>
        <v>0</v>
      </c>
      <c r="L279" s="122">
        <f t="shared" si="8"/>
        <v>0</v>
      </c>
      <c r="M279" s="12" t="str">
        <f t="shared" si="9"/>
        <v/>
      </c>
    </row>
    <row r="280" spans="3:13" x14ac:dyDescent="0.3">
      <c r="C280" s="42"/>
      <c r="D280" s="45"/>
      <c r="E280" s="43"/>
      <c r="F280" s="43"/>
      <c r="G280" s="44"/>
      <c r="H280" s="45"/>
      <c r="I280" s="38">
        <f>Børn_beregning!V280</f>
        <v>0</v>
      </c>
      <c r="J280" s="39">
        <f>Børn_beregning!W280</f>
        <v>0</v>
      </c>
      <c r="K280" s="39">
        <f>Børn_beregning!X280</f>
        <v>0</v>
      </c>
      <c r="L280" s="122">
        <f t="shared" si="8"/>
        <v>0</v>
      </c>
      <c r="M280" s="12" t="str">
        <f t="shared" si="9"/>
        <v/>
      </c>
    </row>
    <row r="281" spans="3:13" x14ac:dyDescent="0.3">
      <c r="C281" s="42"/>
      <c r="D281" s="45"/>
      <c r="E281" s="43"/>
      <c r="F281" s="43"/>
      <c r="G281" s="44"/>
      <c r="H281" s="45"/>
      <c r="I281" s="38">
        <f>Børn_beregning!V281</f>
        <v>0</v>
      </c>
      <c r="J281" s="39">
        <f>Børn_beregning!W281</f>
        <v>0</v>
      </c>
      <c r="K281" s="39">
        <f>Børn_beregning!X281</f>
        <v>0</v>
      </c>
      <c r="L281" s="122">
        <f t="shared" si="8"/>
        <v>0</v>
      </c>
      <c r="M281" s="12" t="str">
        <f t="shared" si="9"/>
        <v/>
      </c>
    </row>
    <row r="282" spans="3:13" x14ac:dyDescent="0.3">
      <c r="C282" s="42"/>
      <c r="D282" s="45"/>
      <c r="E282" s="43"/>
      <c r="F282" s="43"/>
      <c r="G282" s="44"/>
      <c r="H282" s="45"/>
      <c r="I282" s="38">
        <f>Børn_beregning!V282</f>
        <v>0</v>
      </c>
      <c r="J282" s="39">
        <f>Børn_beregning!W282</f>
        <v>0</v>
      </c>
      <c r="K282" s="39">
        <f>Børn_beregning!X282</f>
        <v>0</v>
      </c>
      <c r="L282" s="122">
        <f t="shared" si="8"/>
        <v>0</v>
      </c>
      <c r="M282" s="12" t="str">
        <f t="shared" si="9"/>
        <v/>
      </c>
    </row>
    <row r="283" spans="3:13" x14ac:dyDescent="0.3">
      <c r="C283" s="42"/>
      <c r="D283" s="45"/>
      <c r="E283" s="43"/>
      <c r="F283" s="43"/>
      <c r="G283" s="44"/>
      <c r="H283" s="45"/>
      <c r="I283" s="38">
        <f>Børn_beregning!V283</f>
        <v>0</v>
      </c>
      <c r="J283" s="39">
        <f>Børn_beregning!W283</f>
        <v>0</v>
      </c>
      <c r="K283" s="39">
        <f>Børn_beregning!X283</f>
        <v>0</v>
      </c>
      <c r="L283" s="122">
        <f t="shared" si="8"/>
        <v>0</v>
      </c>
      <c r="M283" s="12" t="str">
        <f t="shared" si="9"/>
        <v/>
      </c>
    </row>
    <row r="284" spans="3:13" x14ac:dyDescent="0.3">
      <c r="C284" s="42"/>
      <c r="D284" s="45"/>
      <c r="E284" s="43"/>
      <c r="F284" s="43"/>
      <c r="G284" s="44"/>
      <c r="H284" s="45"/>
      <c r="I284" s="38">
        <f>Børn_beregning!V284</f>
        <v>0</v>
      </c>
      <c r="J284" s="39">
        <f>Børn_beregning!W284</f>
        <v>0</v>
      </c>
      <c r="K284" s="39">
        <f>Børn_beregning!X284</f>
        <v>0</v>
      </c>
      <c r="L284" s="122">
        <f t="shared" si="8"/>
        <v>0</v>
      </c>
      <c r="M284" s="12" t="str">
        <f t="shared" si="9"/>
        <v/>
      </c>
    </row>
    <row r="285" spans="3:13" x14ac:dyDescent="0.3">
      <c r="C285" s="42"/>
      <c r="D285" s="45"/>
      <c r="E285" s="43"/>
      <c r="F285" s="43"/>
      <c r="G285" s="44"/>
      <c r="H285" s="45"/>
      <c r="I285" s="38">
        <f>Børn_beregning!V285</f>
        <v>0</v>
      </c>
      <c r="J285" s="39">
        <f>Børn_beregning!W285</f>
        <v>0</v>
      </c>
      <c r="K285" s="39">
        <f>Børn_beregning!X285</f>
        <v>0</v>
      </c>
      <c r="L285" s="122">
        <f t="shared" si="8"/>
        <v>0</v>
      </c>
      <c r="M285" s="12" t="str">
        <f t="shared" si="9"/>
        <v/>
      </c>
    </row>
    <row r="286" spans="3:13" x14ac:dyDescent="0.3">
      <c r="C286" s="42"/>
      <c r="D286" s="45"/>
      <c r="E286" s="43"/>
      <c r="F286" s="43"/>
      <c r="G286" s="44"/>
      <c r="H286" s="45"/>
      <c r="I286" s="38">
        <f>Børn_beregning!V286</f>
        <v>0</v>
      </c>
      <c r="J286" s="39">
        <f>Børn_beregning!W286</f>
        <v>0</v>
      </c>
      <c r="K286" s="39">
        <f>Børn_beregning!X286</f>
        <v>0</v>
      </c>
      <c r="L286" s="122">
        <f t="shared" si="8"/>
        <v>0</v>
      </c>
      <c r="M286" s="12" t="str">
        <f t="shared" si="9"/>
        <v/>
      </c>
    </row>
    <row r="287" spans="3:13" x14ac:dyDescent="0.3">
      <c r="C287" s="42"/>
      <c r="D287" s="45"/>
      <c r="E287" s="43"/>
      <c r="F287" s="43"/>
      <c r="G287" s="44"/>
      <c r="H287" s="45"/>
      <c r="I287" s="38">
        <f>Børn_beregning!V287</f>
        <v>0</v>
      </c>
      <c r="J287" s="39">
        <f>Børn_beregning!W287</f>
        <v>0</v>
      </c>
      <c r="K287" s="39">
        <f>Børn_beregning!X287</f>
        <v>0</v>
      </c>
      <c r="L287" s="122">
        <f t="shared" si="8"/>
        <v>0</v>
      </c>
      <c r="M287" s="12" t="str">
        <f t="shared" si="9"/>
        <v/>
      </c>
    </row>
    <row r="288" spans="3:13" x14ac:dyDescent="0.3">
      <c r="C288" s="42"/>
      <c r="D288" s="45"/>
      <c r="E288" s="43"/>
      <c r="F288" s="43"/>
      <c r="G288" s="44"/>
      <c r="H288" s="45"/>
      <c r="I288" s="38">
        <f>Børn_beregning!V288</f>
        <v>0</v>
      </c>
      <c r="J288" s="39">
        <f>Børn_beregning!W288</f>
        <v>0</v>
      </c>
      <c r="K288" s="39">
        <f>Børn_beregning!X288</f>
        <v>0</v>
      </c>
      <c r="L288" s="122">
        <f t="shared" si="8"/>
        <v>0</v>
      </c>
      <c r="M288" s="12" t="str">
        <f t="shared" si="9"/>
        <v/>
      </c>
    </row>
    <row r="289" spans="3:13" x14ac:dyDescent="0.3">
      <c r="C289" s="42"/>
      <c r="D289" s="45"/>
      <c r="E289" s="43"/>
      <c r="F289" s="43"/>
      <c r="G289" s="44"/>
      <c r="H289" s="45"/>
      <c r="I289" s="38">
        <f>Børn_beregning!V289</f>
        <v>0</v>
      </c>
      <c r="J289" s="39">
        <f>Børn_beregning!W289</f>
        <v>0</v>
      </c>
      <c r="K289" s="39">
        <f>Børn_beregning!X289</f>
        <v>0</v>
      </c>
      <c r="L289" s="122">
        <f t="shared" si="8"/>
        <v>0</v>
      </c>
      <c r="M289" s="12" t="str">
        <f t="shared" si="9"/>
        <v/>
      </c>
    </row>
    <row r="290" spans="3:13" x14ac:dyDescent="0.3">
      <c r="C290" s="42"/>
      <c r="D290" s="45"/>
      <c r="E290" s="43"/>
      <c r="F290" s="43"/>
      <c r="G290" s="44"/>
      <c r="H290" s="45"/>
      <c r="I290" s="38">
        <f>Børn_beregning!V290</f>
        <v>0</v>
      </c>
      <c r="J290" s="39">
        <f>Børn_beregning!W290</f>
        <v>0</v>
      </c>
      <c r="K290" s="39">
        <f>Børn_beregning!X290</f>
        <v>0</v>
      </c>
      <c r="L290" s="122">
        <f t="shared" si="8"/>
        <v>0</v>
      </c>
      <c r="M290" s="12" t="str">
        <f t="shared" si="9"/>
        <v/>
      </c>
    </row>
    <row r="291" spans="3:13" x14ac:dyDescent="0.3">
      <c r="C291" s="42"/>
      <c r="D291" s="45"/>
      <c r="E291" s="43"/>
      <c r="F291" s="43"/>
      <c r="G291" s="44"/>
      <c r="H291" s="45"/>
      <c r="I291" s="38">
        <f>Børn_beregning!V291</f>
        <v>0</v>
      </c>
      <c r="J291" s="39">
        <f>Børn_beregning!W291</f>
        <v>0</v>
      </c>
      <c r="K291" s="39">
        <f>Børn_beregning!X291</f>
        <v>0</v>
      </c>
      <c r="L291" s="122">
        <f t="shared" si="8"/>
        <v>0</v>
      </c>
      <c r="M291" s="12" t="str">
        <f t="shared" si="9"/>
        <v/>
      </c>
    </row>
    <row r="292" spans="3:13" x14ac:dyDescent="0.3">
      <c r="C292" s="42"/>
      <c r="D292" s="45"/>
      <c r="E292" s="43"/>
      <c r="F292" s="43"/>
      <c r="G292" s="44"/>
      <c r="H292" s="45"/>
      <c r="I292" s="38">
        <f>Børn_beregning!V292</f>
        <v>0</v>
      </c>
      <c r="J292" s="39">
        <f>Børn_beregning!W292</f>
        <v>0</v>
      </c>
      <c r="K292" s="39">
        <f>Børn_beregning!X292</f>
        <v>0</v>
      </c>
      <c r="L292" s="122">
        <f t="shared" si="8"/>
        <v>0</v>
      </c>
      <c r="M292" s="12" t="str">
        <f t="shared" si="9"/>
        <v/>
      </c>
    </row>
    <row r="293" spans="3:13" x14ac:dyDescent="0.3">
      <c r="C293" s="42"/>
      <c r="D293" s="45"/>
      <c r="E293" s="43"/>
      <c r="F293" s="43"/>
      <c r="G293" s="44"/>
      <c r="H293" s="45"/>
      <c r="I293" s="38">
        <f>Børn_beregning!V293</f>
        <v>0</v>
      </c>
      <c r="J293" s="39">
        <f>Børn_beregning!W293</f>
        <v>0</v>
      </c>
      <c r="K293" s="39">
        <f>Børn_beregning!X293</f>
        <v>0</v>
      </c>
      <c r="L293" s="122">
        <f t="shared" si="8"/>
        <v>0</v>
      </c>
      <c r="M293" s="12" t="str">
        <f t="shared" si="9"/>
        <v/>
      </c>
    </row>
    <row r="294" spans="3:13" x14ac:dyDescent="0.3">
      <c r="C294" s="42"/>
      <c r="D294" s="45"/>
      <c r="E294" s="43"/>
      <c r="F294" s="43"/>
      <c r="G294" s="44"/>
      <c r="H294" s="45"/>
      <c r="I294" s="38">
        <f>Børn_beregning!V294</f>
        <v>0</v>
      </c>
      <c r="J294" s="39">
        <f>Børn_beregning!W294</f>
        <v>0</v>
      </c>
      <c r="K294" s="39">
        <f>Børn_beregning!X294</f>
        <v>0</v>
      </c>
      <c r="L294" s="122">
        <f t="shared" si="8"/>
        <v>0</v>
      </c>
      <c r="M294" s="12" t="str">
        <f t="shared" si="9"/>
        <v/>
      </c>
    </row>
    <row r="295" spans="3:13" x14ac:dyDescent="0.3">
      <c r="C295" s="42"/>
      <c r="D295" s="45"/>
      <c r="E295" s="43"/>
      <c r="F295" s="43"/>
      <c r="G295" s="44"/>
      <c r="H295" s="45"/>
      <c r="I295" s="38">
        <f>Børn_beregning!V295</f>
        <v>0</v>
      </c>
      <c r="J295" s="39">
        <f>Børn_beregning!W295</f>
        <v>0</v>
      </c>
      <c r="K295" s="39">
        <f>Børn_beregning!X295</f>
        <v>0</v>
      </c>
      <c r="L295" s="122">
        <f t="shared" si="8"/>
        <v>0</v>
      </c>
      <c r="M295" s="12" t="str">
        <f t="shared" si="9"/>
        <v/>
      </c>
    </row>
    <row r="296" spans="3:13" x14ac:dyDescent="0.3">
      <c r="C296" s="42"/>
      <c r="D296" s="45"/>
      <c r="E296" s="43"/>
      <c r="F296" s="43"/>
      <c r="G296" s="44"/>
      <c r="H296" s="45"/>
      <c r="I296" s="38">
        <f>Børn_beregning!V296</f>
        <v>0</v>
      </c>
      <c r="J296" s="39">
        <f>Børn_beregning!W296</f>
        <v>0</v>
      </c>
      <c r="K296" s="39">
        <f>Børn_beregning!X296</f>
        <v>0</v>
      </c>
      <c r="L296" s="122">
        <f t="shared" si="8"/>
        <v>0</v>
      </c>
      <c r="M296" s="12" t="str">
        <f t="shared" si="9"/>
        <v/>
      </c>
    </row>
    <row r="297" spans="3:13" x14ac:dyDescent="0.3">
      <c r="C297" s="42"/>
      <c r="D297" s="45"/>
      <c r="E297" s="43"/>
      <c r="F297" s="43"/>
      <c r="G297" s="44"/>
      <c r="H297" s="45"/>
      <c r="I297" s="38">
        <f>Børn_beregning!V297</f>
        <v>0</v>
      </c>
      <c r="J297" s="39">
        <f>Børn_beregning!W297</f>
        <v>0</v>
      </c>
      <c r="K297" s="39">
        <f>Børn_beregning!X297</f>
        <v>0</v>
      </c>
      <c r="L297" s="122">
        <f t="shared" si="8"/>
        <v>0</v>
      </c>
      <c r="M297" s="12" t="str">
        <f t="shared" si="9"/>
        <v/>
      </c>
    </row>
    <row r="298" spans="3:13" x14ac:dyDescent="0.3">
      <c r="C298" s="42"/>
      <c r="D298" s="45"/>
      <c r="E298" s="43"/>
      <c r="F298" s="43"/>
      <c r="G298" s="44"/>
      <c r="H298" s="45"/>
      <c r="I298" s="38">
        <f>Børn_beregning!V298</f>
        <v>0</v>
      </c>
      <c r="J298" s="39">
        <f>Børn_beregning!W298</f>
        <v>0</v>
      </c>
      <c r="K298" s="39">
        <f>Børn_beregning!X298</f>
        <v>0</v>
      </c>
      <c r="L298" s="122">
        <f t="shared" si="8"/>
        <v>0</v>
      </c>
      <c r="M298" s="12" t="str">
        <f t="shared" si="9"/>
        <v/>
      </c>
    </row>
    <row r="299" spans="3:13" x14ac:dyDescent="0.3">
      <c r="C299" s="42"/>
      <c r="D299" s="45"/>
      <c r="E299" s="43"/>
      <c r="F299" s="43"/>
      <c r="G299" s="44"/>
      <c r="H299" s="45"/>
      <c r="I299" s="38">
        <f>Børn_beregning!V299</f>
        <v>0</v>
      </c>
      <c r="J299" s="39">
        <f>Børn_beregning!W299</f>
        <v>0</v>
      </c>
      <c r="K299" s="39">
        <f>Børn_beregning!X299</f>
        <v>0</v>
      </c>
      <c r="L299" s="122">
        <f t="shared" si="8"/>
        <v>0</v>
      </c>
      <c r="M299" s="12" t="str">
        <f t="shared" si="9"/>
        <v/>
      </c>
    </row>
    <row r="300" spans="3:13" x14ac:dyDescent="0.3">
      <c r="C300" s="42"/>
      <c r="D300" s="45"/>
      <c r="E300" s="43"/>
      <c r="F300" s="43"/>
      <c r="G300" s="44"/>
      <c r="H300" s="45"/>
      <c r="I300" s="38">
        <f>Børn_beregning!V300</f>
        <v>0</v>
      </c>
      <c r="J300" s="39">
        <f>Børn_beregning!W300</f>
        <v>0</v>
      </c>
      <c r="K300" s="39">
        <f>Børn_beregning!X300</f>
        <v>0</v>
      </c>
      <c r="L300" s="122">
        <f t="shared" si="8"/>
        <v>0</v>
      </c>
      <c r="M300" s="12" t="str">
        <f t="shared" si="9"/>
        <v/>
      </c>
    </row>
    <row r="301" spans="3:13" x14ac:dyDescent="0.3">
      <c r="C301" s="42"/>
      <c r="D301" s="45"/>
      <c r="E301" s="43"/>
      <c r="F301" s="43"/>
      <c r="G301" s="44"/>
      <c r="H301" s="45"/>
      <c r="I301" s="38">
        <f>Børn_beregning!V301</f>
        <v>0</v>
      </c>
      <c r="J301" s="39">
        <f>Børn_beregning!W301</f>
        <v>0</v>
      </c>
      <c r="K301" s="39">
        <f>Børn_beregning!X301</f>
        <v>0</v>
      </c>
      <c r="L301" s="122">
        <f t="shared" si="8"/>
        <v>0</v>
      </c>
      <c r="M301" s="12" t="str">
        <f t="shared" si="9"/>
        <v/>
      </c>
    </row>
    <row r="302" spans="3:13" x14ac:dyDescent="0.3">
      <c r="C302" s="42"/>
      <c r="D302" s="45"/>
      <c r="E302" s="43"/>
      <c r="F302" s="43"/>
      <c r="G302" s="44"/>
      <c r="H302" s="45"/>
      <c r="I302" s="38">
        <f>Børn_beregning!V302</f>
        <v>0</v>
      </c>
      <c r="J302" s="39">
        <f>Børn_beregning!W302</f>
        <v>0</v>
      </c>
      <c r="K302" s="39">
        <f>Børn_beregning!X302</f>
        <v>0</v>
      </c>
      <c r="L302" s="122">
        <f t="shared" si="8"/>
        <v>0</v>
      </c>
      <c r="M302" s="12" t="str">
        <f t="shared" si="9"/>
        <v/>
      </c>
    </row>
    <row r="303" spans="3:13" x14ac:dyDescent="0.3">
      <c r="C303" s="42"/>
      <c r="D303" s="45"/>
      <c r="E303" s="43"/>
      <c r="F303" s="43"/>
      <c r="G303" s="44"/>
      <c r="H303" s="45"/>
      <c r="I303" s="38">
        <f>Børn_beregning!V303</f>
        <v>0</v>
      </c>
      <c r="J303" s="39">
        <f>Børn_beregning!W303</f>
        <v>0</v>
      </c>
      <c r="K303" s="39">
        <f>Børn_beregning!X303</f>
        <v>0</v>
      </c>
      <c r="L303" s="122">
        <f t="shared" si="8"/>
        <v>0</v>
      </c>
      <c r="M303" s="12" t="str">
        <f t="shared" si="9"/>
        <v/>
      </c>
    </row>
    <row r="304" spans="3:13" x14ac:dyDescent="0.3">
      <c r="C304" s="42"/>
      <c r="D304" s="45"/>
      <c r="E304" s="43"/>
      <c r="F304" s="43"/>
      <c r="G304" s="44"/>
      <c r="H304" s="45"/>
      <c r="I304" s="38">
        <f>Børn_beregning!V304</f>
        <v>0</v>
      </c>
      <c r="J304" s="39">
        <f>Børn_beregning!W304</f>
        <v>0</v>
      </c>
      <c r="K304" s="39">
        <f>Børn_beregning!X304</f>
        <v>0</v>
      </c>
      <c r="L304" s="122">
        <f t="shared" si="8"/>
        <v>0</v>
      </c>
      <c r="M304" s="12" t="str">
        <f t="shared" si="9"/>
        <v/>
      </c>
    </row>
    <row r="305" spans="3:13" x14ac:dyDescent="0.3">
      <c r="C305" s="42"/>
      <c r="D305" s="45"/>
      <c r="E305" s="43"/>
      <c r="F305" s="43"/>
      <c r="G305" s="44"/>
      <c r="H305" s="45"/>
      <c r="I305" s="38">
        <f>Børn_beregning!V305</f>
        <v>0</v>
      </c>
      <c r="J305" s="39">
        <f>Børn_beregning!W305</f>
        <v>0</v>
      </c>
      <c r="K305" s="39">
        <f>Børn_beregning!X305</f>
        <v>0</v>
      </c>
      <c r="L305" s="122">
        <f t="shared" si="8"/>
        <v>0</v>
      </c>
      <c r="M305" s="12" t="str">
        <f t="shared" si="9"/>
        <v/>
      </c>
    </row>
    <row r="306" spans="3:13" x14ac:dyDescent="0.3">
      <c r="C306" s="42"/>
      <c r="D306" s="45"/>
      <c r="E306" s="43"/>
      <c r="F306" s="43"/>
      <c r="G306" s="44"/>
      <c r="H306" s="45"/>
      <c r="I306" s="38">
        <f>Børn_beregning!V306</f>
        <v>0</v>
      </c>
      <c r="J306" s="39">
        <f>Børn_beregning!W306</f>
        <v>0</v>
      </c>
      <c r="K306" s="39">
        <f>Børn_beregning!X306</f>
        <v>0</v>
      </c>
      <c r="L306" s="122">
        <f t="shared" si="8"/>
        <v>0</v>
      </c>
      <c r="M306" s="12" t="str">
        <f t="shared" si="9"/>
        <v/>
      </c>
    </row>
    <row r="307" spans="3:13" x14ac:dyDescent="0.3">
      <c r="C307" s="42"/>
      <c r="D307" s="45"/>
      <c r="E307" s="43"/>
      <c r="F307" s="43"/>
      <c r="G307" s="44"/>
      <c r="H307" s="45"/>
      <c r="I307" s="38">
        <f>Børn_beregning!V307</f>
        <v>0</v>
      </c>
      <c r="J307" s="39">
        <f>Børn_beregning!W307</f>
        <v>0</v>
      </c>
      <c r="K307" s="39">
        <f>Børn_beregning!X307</f>
        <v>0</v>
      </c>
      <c r="L307" s="122">
        <f t="shared" si="8"/>
        <v>0</v>
      </c>
      <c r="M307" s="12" t="str">
        <f t="shared" si="9"/>
        <v/>
      </c>
    </row>
    <row r="308" spans="3:13" x14ac:dyDescent="0.3">
      <c r="C308" s="42"/>
      <c r="D308" s="45"/>
      <c r="E308" s="43"/>
      <c r="F308" s="43"/>
      <c r="G308" s="44"/>
      <c r="H308" s="45"/>
      <c r="I308" s="38">
        <f>Børn_beregning!V308</f>
        <v>0</v>
      </c>
      <c r="J308" s="39">
        <f>Børn_beregning!W308</f>
        <v>0</v>
      </c>
      <c r="K308" s="39">
        <f>Børn_beregning!X308</f>
        <v>0</v>
      </c>
      <c r="L308" s="122">
        <f t="shared" si="8"/>
        <v>0</v>
      </c>
      <c r="M308" s="12" t="str">
        <f t="shared" si="9"/>
        <v/>
      </c>
    </row>
    <row r="309" spans="3:13" x14ac:dyDescent="0.3">
      <c r="C309" s="42"/>
      <c r="D309" s="45"/>
      <c r="E309" s="43"/>
      <c r="F309" s="43"/>
      <c r="G309" s="44"/>
      <c r="H309" s="45"/>
      <c r="I309" s="38">
        <f>Børn_beregning!V309</f>
        <v>0</v>
      </c>
      <c r="J309" s="39">
        <f>Børn_beregning!W309</f>
        <v>0</v>
      </c>
      <c r="K309" s="39">
        <f>Børn_beregning!X309</f>
        <v>0</v>
      </c>
      <c r="L309" s="122">
        <f t="shared" si="8"/>
        <v>0</v>
      </c>
      <c r="M309" s="12" t="str">
        <f t="shared" si="9"/>
        <v/>
      </c>
    </row>
    <row r="310" spans="3:13" x14ac:dyDescent="0.3">
      <c r="C310" s="42"/>
      <c r="D310" s="45"/>
      <c r="E310" s="43"/>
      <c r="F310" s="43"/>
      <c r="G310" s="44"/>
      <c r="H310" s="45"/>
      <c r="I310" s="38">
        <f>Børn_beregning!V310</f>
        <v>0</v>
      </c>
      <c r="J310" s="39">
        <f>Børn_beregning!W310</f>
        <v>0</v>
      </c>
      <c r="K310" s="39">
        <f>Børn_beregning!X310</f>
        <v>0</v>
      </c>
      <c r="L310" s="122">
        <f t="shared" si="8"/>
        <v>0</v>
      </c>
      <c r="M310" s="12" t="str">
        <f t="shared" si="9"/>
        <v/>
      </c>
    </row>
    <row r="311" spans="3:13" x14ac:dyDescent="0.3">
      <c r="C311" s="42"/>
      <c r="D311" s="45"/>
      <c r="E311" s="43"/>
      <c r="F311" s="43"/>
      <c r="G311" s="44"/>
      <c r="H311" s="45"/>
      <c r="I311" s="38">
        <f>Børn_beregning!V311</f>
        <v>0</v>
      </c>
      <c r="J311" s="39">
        <f>Børn_beregning!W311</f>
        <v>0</v>
      </c>
      <c r="K311" s="39">
        <f>Børn_beregning!X311</f>
        <v>0</v>
      </c>
      <c r="L311" s="122">
        <f t="shared" si="8"/>
        <v>0</v>
      </c>
      <c r="M311" s="12" t="str">
        <f t="shared" si="9"/>
        <v/>
      </c>
    </row>
    <row r="312" spans="3:13" x14ac:dyDescent="0.3">
      <c r="C312" s="42"/>
      <c r="D312" s="45"/>
      <c r="E312" s="43"/>
      <c r="F312" s="43"/>
      <c r="G312" s="44"/>
      <c r="H312" s="45"/>
      <c r="I312" s="38">
        <f>Børn_beregning!V312</f>
        <v>0</v>
      </c>
      <c r="J312" s="39">
        <f>Børn_beregning!W312</f>
        <v>0</v>
      </c>
      <c r="K312" s="39">
        <f>Børn_beregning!X312</f>
        <v>0</v>
      </c>
      <c r="L312" s="122">
        <f t="shared" si="8"/>
        <v>0</v>
      </c>
      <c r="M312" s="12" t="str">
        <f t="shared" si="9"/>
        <v/>
      </c>
    </row>
    <row r="313" spans="3:13" x14ac:dyDescent="0.3">
      <c r="C313" s="42"/>
      <c r="D313" s="45"/>
      <c r="E313" s="43"/>
      <c r="F313" s="43"/>
      <c r="G313" s="44"/>
      <c r="H313" s="45"/>
      <c r="I313" s="38">
        <f>Børn_beregning!V313</f>
        <v>0</v>
      </c>
      <c r="J313" s="39">
        <f>Børn_beregning!W313</f>
        <v>0</v>
      </c>
      <c r="K313" s="39">
        <f>Børn_beregning!X313</f>
        <v>0</v>
      </c>
      <c r="L313" s="122">
        <f t="shared" si="8"/>
        <v>0</v>
      </c>
      <c r="M313" s="12" t="str">
        <f t="shared" si="9"/>
        <v/>
      </c>
    </row>
    <row r="314" spans="3:13" x14ac:dyDescent="0.3">
      <c r="C314" s="42"/>
      <c r="D314" s="45"/>
      <c r="E314" s="43"/>
      <c r="F314" s="43"/>
      <c r="G314" s="44"/>
      <c r="H314" s="45"/>
      <c r="I314" s="38">
        <f>Børn_beregning!V314</f>
        <v>0</v>
      </c>
      <c r="J314" s="39">
        <f>Børn_beregning!W314</f>
        <v>0</v>
      </c>
      <c r="K314" s="39">
        <f>Børn_beregning!X314</f>
        <v>0</v>
      </c>
      <c r="L314" s="122">
        <f t="shared" si="8"/>
        <v>0</v>
      </c>
      <c r="M314" s="12" t="str">
        <f t="shared" si="9"/>
        <v/>
      </c>
    </row>
    <row r="315" spans="3:13" x14ac:dyDescent="0.3">
      <c r="C315" s="42"/>
      <c r="D315" s="45"/>
      <c r="E315" s="43"/>
      <c r="F315" s="43"/>
      <c r="G315" s="44"/>
      <c r="H315" s="45"/>
      <c r="I315" s="38">
        <f>Børn_beregning!V315</f>
        <v>0</v>
      </c>
      <c r="J315" s="39">
        <f>Børn_beregning!W315</f>
        <v>0</v>
      </c>
      <c r="K315" s="39">
        <f>Børn_beregning!X315</f>
        <v>0</v>
      </c>
      <c r="L315" s="122">
        <f t="shared" si="8"/>
        <v>0</v>
      </c>
      <c r="M315" s="12" t="str">
        <f t="shared" si="9"/>
        <v/>
      </c>
    </row>
    <row r="316" spans="3:13" x14ac:dyDescent="0.3">
      <c r="C316" s="42"/>
      <c r="D316" s="45"/>
      <c r="E316" s="43"/>
      <c r="F316" s="43"/>
      <c r="G316" s="44"/>
      <c r="H316" s="45"/>
      <c r="I316" s="38">
        <f>Børn_beregning!V316</f>
        <v>0</v>
      </c>
      <c r="J316" s="39">
        <f>Børn_beregning!W316</f>
        <v>0</v>
      </c>
      <c r="K316" s="39">
        <f>Børn_beregning!X316</f>
        <v>0</v>
      </c>
      <c r="L316" s="122">
        <f t="shared" si="8"/>
        <v>0</v>
      </c>
      <c r="M316" s="12" t="str">
        <f t="shared" si="9"/>
        <v/>
      </c>
    </row>
    <row r="317" spans="3:13" x14ac:dyDescent="0.3">
      <c r="C317" s="42"/>
      <c r="D317" s="45"/>
      <c r="E317" s="43"/>
      <c r="F317" s="43"/>
      <c r="G317" s="44"/>
      <c r="H317" s="45"/>
      <c r="I317" s="38">
        <f>Børn_beregning!V317</f>
        <v>0</v>
      </c>
      <c r="J317" s="39">
        <f>Børn_beregning!W317</f>
        <v>0</v>
      </c>
      <c r="K317" s="39">
        <f>Børn_beregning!X317</f>
        <v>0</v>
      </c>
      <c r="L317" s="122">
        <f t="shared" si="8"/>
        <v>0</v>
      </c>
      <c r="M317" s="12" t="str">
        <f t="shared" si="9"/>
        <v/>
      </c>
    </row>
    <row r="318" spans="3:13" x14ac:dyDescent="0.3">
      <c r="C318" s="42"/>
      <c r="D318" s="45"/>
      <c r="E318" s="43"/>
      <c r="F318" s="43"/>
      <c r="G318" s="44"/>
      <c r="H318" s="45"/>
      <c r="I318" s="38">
        <f>Børn_beregning!V318</f>
        <v>0</v>
      </c>
      <c r="J318" s="39">
        <f>Børn_beregning!W318</f>
        <v>0</v>
      </c>
      <c r="K318" s="39">
        <f>Børn_beregning!X318</f>
        <v>0</v>
      </c>
      <c r="L318" s="122">
        <f t="shared" si="8"/>
        <v>0</v>
      </c>
      <c r="M318" s="12" t="str">
        <f t="shared" si="9"/>
        <v/>
      </c>
    </row>
    <row r="319" spans="3:13" x14ac:dyDescent="0.3">
      <c r="C319" s="42"/>
      <c r="D319" s="45"/>
      <c r="E319" s="43"/>
      <c r="F319" s="43"/>
      <c r="G319" s="44"/>
      <c r="H319" s="45"/>
      <c r="I319" s="38">
        <f>Børn_beregning!V319</f>
        <v>0</v>
      </c>
      <c r="J319" s="39">
        <f>Børn_beregning!W319</f>
        <v>0</v>
      </c>
      <c r="K319" s="39">
        <f>Børn_beregning!X319</f>
        <v>0</v>
      </c>
      <c r="L319" s="122">
        <f t="shared" si="8"/>
        <v>0</v>
      </c>
      <c r="M319" s="12" t="str">
        <f t="shared" si="9"/>
        <v/>
      </c>
    </row>
    <row r="320" spans="3:13" x14ac:dyDescent="0.3">
      <c r="C320" s="42"/>
      <c r="D320" s="45"/>
      <c r="E320" s="43"/>
      <c r="F320" s="43"/>
      <c r="G320" s="44"/>
      <c r="H320" s="45"/>
      <c r="I320" s="38">
        <f>Børn_beregning!V320</f>
        <v>0</v>
      </c>
      <c r="J320" s="39">
        <f>Børn_beregning!W320</f>
        <v>0</v>
      </c>
      <c r="K320" s="39">
        <f>Børn_beregning!X320</f>
        <v>0</v>
      </c>
      <c r="L320" s="122">
        <f t="shared" si="8"/>
        <v>0</v>
      </c>
      <c r="M320" s="12" t="str">
        <f t="shared" si="9"/>
        <v/>
      </c>
    </row>
    <row r="321" spans="3:13" x14ac:dyDescent="0.3">
      <c r="C321" s="42"/>
      <c r="D321" s="45"/>
      <c r="E321" s="43"/>
      <c r="F321" s="43"/>
      <c r="G321" s="44"/>
      <c r="H321" s="45"/>
      <c r="I321" s="38">
        <f>Børn_beregning!V321</f>
        <v>0</v>
      </c>
      <c r="J321" s="39">
        <f>Børn_beregning!W321</f>
        <v>0</v>
      </c>
      <c r="K321" s="39">
        <f>Børn_beregning!X321</f>
        <v>0</v>
      </c>
      <c r="L321" s="122">
        <f t="shared" si="8"/>
        <v>0</v>
      </c>
      <c r="M321" s="12" t="str">
        <f t="shared" si="9"/>
        <v/>
      </c>
    </row>
    <row r="322" spans="3:13" x14ac:dyDescent="0.3">
      <c r="C322" s="42"/>
      <c r="D322" s="45"/>
      <c r="E322" s="43"/>
      <c r="F322" s="43"/>
      <c r="G322" s="44"/>
      <c r="H322" s="45"/>
      <c r="I322" s="38">
        <f>Børn_beregning!V322</f>
        <v>0</v>
      </c>
      <c r="J322" s="39">
        <f>Børn_beregning!W322</f>
        <v>0</v>
      </c>
      <c r="K322" s="39">
        <f>Børn_beregning!X322</f>
        <v>0</v>
      </c>
      <c r="L322" s="122">
        <f t="shared" si="8"/>
        <v>0</v>
      </c>
      <c r="M322" s="12" t="str">
        <f t="shared" si="9"/>
        <v/>
      </c>
    </row>
    <row r="323" spans="3:13" x14ac:dyDescent="0.3">
      <c r="C323" s="42"/>
      <c r="D323" s="45"/>
      <c r="E323" s="43"/>
      <c r="F323" s="43"/>
      <c r="G323" s="44"/>
      <c r="H323" s="45"/>
      <c r="I323" s="38">
        <f>Børn_beregning!V323</f>
        <v>0</v>
      </c>
      <c r="J323" s="39">
        <f>Børn_beregning!W323</f>
        <v>0</v>
      </c>
      <c r="K323" s="39">
        <f>Børn_beregning!X323</f>
        <v>0</v>
      </c>
      <c r="L323" s="122">
        <f t="shared" si="8"/>
        <v>0</v>
      </c>
      <c r="M323" s="12" t="str">
        <f t="shared" si="9"/>
        <v/>
      </c>
    </row>
    <row r="324" spans="3:13" x14ac:dyDescent="0.3">
      <c r="C324" s="42"/>
      <c r="D324" s="45"/>
      <c r="E324" s="43"/>
      <c r="F324" s="43"/>
      <c r="G324" s="44"/>
      <c r="H324" s="45"/>
      <c r="I324" s="38">
        <f>Børn_beregning!V324</f>
        <v>0</v>
      </c>
      <c r="J324" s="39">
        <f>Børn_beregning!W324</f>
        <v>0</v>
      </c>
      <c r="K324" s="39">
        <f>Børn_beregning!X324</f>
        <v>0</v>
      </c>
      <c r="L324" s="122">
        <f t="shared" si="8"/>
        <v>0</v>
      </c>
      <c r="M324" s="12" t="str">
        <f t="shared" si="9"/>
        <v/>
      </c>
    </row>
    <row r="325" spans="3:13" x14ac:dyDescent="0.3">
      <c r="C325" s="42"/>
      <c r="D325" s="45"/>
      <c r="E325" s="43"/>
      <c r="F325" s="43"/>
      <c r="G325" s="44"/>
      <c r="H325" s="45"/>
      <c r="I325" s="38">
        <f>Børn_beregning!V325</f>
        <v>0</v>
      </c>
      <c r="J325" s="39">
        <f>Børn_beregning!W325</f>
        <v>0</v>
      </c>
      <c r="K325" s="39">
        <f>Børn_beregning!X325</f>
        <v>0</v>
      </c>
      <c r="L325" s="122">
        <f t="shared" si="8"/>
        <v>0</v>
      </c>
      <c r="M325" s="12" t="str">
        <f t="shared" si="9"/>
        <v/>
      </c>
    </row>
    <row r="326" spans="3:13" x14ac:dyDescent="0.3">
      <c r="C326" s="42"/>
      <c r="D326" s="45"/>
      <c r="E326" s="43"/>
      <c r="F326" s="43"/>
      <c r="G326" s="44"/>
      <c r="H326" s="45"/>
      <c r="I326" s="38">
        <f>Børn_beregning!V326</f>
        <v>0</v>
      </c>
      <c r="J326" s="39">
        <f>Børn_beregning!W326</f>
        <v>0</v>
      </c>
      <c r="K326" s="39">
        <f>Børn_beregning!X326</f>
        <v>0</v>
      </c>
      <c r="L326" s="122">
        <f t="shared" si="8"/>
        <v>0</v>
      </c>
      <c r="M326" s="12" t="str">
        <f t="shared" si="9"/>
        <v/>
      </c>
    </row>
    <row r="327" spans="3:13" x14ac:dyDescent="0.3">
      <c r="C327" s="42"/>
      <c r="D327" s="45"/>
      <c r="E327" s="43"/>
      <c r="F327" s="43"/>
      <c r="G327" s="44"/>
      <c r="H327" s="45"/>
      <c r="I327" s="38">
        <f>Børn_beregning!V327</f>
        <v>0</v>
      </c>
      <c r="J327" s="39">
        <f>Børn_beregning!W327</f>
        <v>0</v>
      </c>
      <c r="K327" s="39">
        <f>Børn_beregning!X327</f>
        <v>0</v>
      </c>
      <c r="L327" s="122">
        <f t="shared" si="8"/>
        <v>0</v>
      </c>
      <c r="M327" s="12" t="str">
        <f t="shared" si="9"/>
        <v/>
      </c>
    </row>
    <row r="328" spans="3:13" x14ac:dyDescent="0.3">
      <c r="C328" s="42"/>
      <c r="D328" s="45"/>
      <c r="E328" s="43"/>
      <c r="F328" s="43"/>
      <c r="G328" s="44"/>
      <c r="H328" s="45"/>
      <c r="I328" s="38">
        <f>Børn_beregning!V328</f>
        <v>0</v>
      </c>
      <c r="J328" s="39">
        <f>Børn_beregning!W328</f>
        <v>0</v>
      </c>
      <c r="K328" s="39">
        <f>Børn_beregning!X328</f>
        <v>0</v>
      </c>
      <c r="L328" s="122">
        <f t="shared" si="8"/>
        <v>0</v>
      </c>
      <c r="M328" s="12" t="str">
        <f t="shared" si="9"/>
        <v/>
      </c>
    </row>
    <row r="329" spans="3:13" x14ac:dyDescent="0.3">
      <c r="C329" s="42"/>
      <c r="D329" s="45"/>
      <c r="E329" s="43"/>
      <c r="F329" s="43"/>
      <c r="G329" s="44"/>
      <c r="H329" s="45"/>
      <c r="I329" s="38">
        <f>Børn_beregning!V329</f>
        <v>0</v>
      </c>
      <c r="J329" s="39">
        <f>Børn_beregning!W329</f>
        <v>0</v>
      </c>
      <c r="K329" s="39">
        <f>Børn_beregning!X329</f>
        <v>0</v>
      </c>
      <c r="L329" s="122">
        <f t="shared" si="8"/>
        <v>0</v>
      </c>
      <c r="M329" s="12" t="str">
        <f t="shared" si="9"/>
        <v/>
      </c>
    </row>
    <row r="330" spans="3:13" x14ac:dyDescent="0.3">
      <c r="C330" s="42"/>
      <c r="D330" s="45"/>
      <c r="E330" s="43"/>
      <c r="F330" s="43"/>
      <c r="G330" s="44"/>
      <c r="H330" s="45"/>
      <c r="I330" s="38">
        <f>Børn_beregning!V330</f>
        <v>0</v>
      </c>
      <c r="J330" s="39">
        <f>Børn_beregning!W330</f>
        <v>0</v>
      </c>
      <c r="K330" s="39">
        <f>Børn_beregning!X330</f>
        <v>0</v>
      </c>
      <c r="L330" s="122">
        <f t="shared" si="8"/>
        <v>0</v>
      </c>
      <c r="M330" s="12" t="str">
        <f t="shared" si="9"/>
        <v/>
      </c>
    </row>
    <row r="331" spans="3:13" x14ac:dyDescent="0.3">
      <c r="C331" s="42"/>
      <c r="D331" s="45"/>
      <c r="E331" s="43"/>
      <c r="F331" s="43"/>
      <c r="G331" s="44"/>
      <c r="H331" s="45"/>
      <c r="I331" s="38">
        <f>Børn_beregning!V331</f>
        <v>0</v>
      </c>
      <c r="J331" s="39">
        <f>Børn_beregning!W331</f>
        <v>0</v>
      </c>
      <c r="K331" s="39">
        <f>Børn_beregning!X331</f>
        <v>0</v>
      </c>
      <c r="L331" s="122">
        <f t="shared" si="8"/>
        <v>0</v>
      </c>
      <c r="M331" s="12" t="str">
        <f t="shared" si="9"/>
        <v/>
      </c>
    </row>
    <row r="332" spans="3:13" x14ac:dyDescent="0.3">
      <c r="C332" s="42"/>
      <c r="D332" s="45"/>
      <c r="E332" s="43"/>
      <c r="F332" s="43"/>
      <c r="G332" s="44"/>
      <c r="H332" s="45"/>
      <c r="I332" s="38">
        <f>Børn_beregning!V332</f>
        <v>0</v>
      </c>
      <c r="J332" s="39">
        <f>Børn_beregning!W332</f>
        <v>0</v>
      </c>
      <c r="K332" s="39">
        <f>Børn_beregning!X332</f>
        <v>0</v>
      </c>
      <c r="L332" s="122">
        <f t="shared" si="8"/>
        <v>0</v>
      </c>
      <c r="M332" s="12" t="str">
        <f t="shared" si="9"/>
        <v/>
      </c>
    </row>
    <row r="333" spans="3:13" x14ac:dyDescent="0.3">
      <c r="C333" s="42"/>
      <c r="D333" s="45"/>
      <c r="E333" s="43"/>
      <c r="F333" s="43"/>
      <c r="G333" s="44"/>
      <c r="H333" s="45"/>
      <c r="I333" s="38">
        <f>Børn_beregning!V333</f>
        <v>0</v>
      </c>
      <c r="J333" s="39">
        <f>Børn_beregning!W333</f>
        <v>0</v>
      </c>
      <c r="K333" s="39">
        <f>Børn_beregning!X333</f>
        <v>0</v>
      </c>
      <c r="L333" s="122">
        <f t="shared" si="8"/>
        <v>0</v>
      </c>
      <c r="M333" s="12" t="str">
        <f t="shared" si="9"/>
        <v/>
      </c>
    </row>
    <row r="334" spans="3:13" x14ac:dyDescent="0.3">
      <c r="C334" s="42"/>
      <c r="D334" s="45"/>
      <c r="E334" s="43"/>
      <c r="F334" s="43"/>
      <c r="G334" s="44"/>
      <c r="H334" s="45"/>
      <c r="I334" s="38">
        <f>Børn_beregning!V334</f>
        <v>0</v>
      </c>
      <c r="J334" s="39">
        <f>Børn_beregning!W334</f>
        <v>0</v>
      </c>
      <c r="K334" s="39">
        <f>Børn_beregning!X334</f>
        <v>0</v>
      </c>
      <c r="L334" s="122">
        <f t="shared" si="8"/>
        <v>0</v>
      </c>
      <c r="M334" s="12" t="str">
        <f t="shared" si="9"/>
        <v/>
      </c>
    </row>
    <row r="335" spans="3:13" x14ac:dyDescent="0.3">
      <c r="C335" s="42"/>
      <c r="D335" s="45"/>
      <c r="E335" s="43"/>
      <c r="F335" s="43"/>
      <c r="G335" s="44"/>
      <c r="H335" s="45"/>
      <c r="I335" s="38">
        <f>Børn_beregning!V335</f>
        <v>0</v>
      </c>
      <c r="J335" s="39">
        <f>Børn_beregning!W335</f>
        <v>0</v>
      </c>
      <c r="K335" s="39">
        <f>Børn_beregning!X335</f>
        <v>0</v>
      </c>
      <c r="L335" s="122">
        <f t="shared" si="8"/>
        <v>0</v>
      </c>
      <c r="M335" s="12" t="str">
        <f t="shared" si="9"/>
        <v/>
      </c>
    </row>
    <row r="336" spans="3:13" x14ac:dyDescent="0.3">
      <c r="C336" s="42"/>
      <c r="D336" s="45"/>
      <c r="E336" s="43"/>
      <c r="F336" s="43"/>
      <c r="G336" s="44"/>
      <c r="H336" s="45"/>
      <c r="I336" s="38">
        <f>Børn_beregning!V336</f>
        <v>0</v>
      </c>
      <c r="J336" s="39">
        <f>Børn_beregning!W336</f>
        <v>0</v>
      </c>
      <c r="K336" s="39">
        <f>Børn_beregning!X336</f>
        <v>0</v>
      </c>
      <c r="L336" s="122">
        <f t="shared" si="8"/>
        <v>0</v>
      </c>
      <c r="M336" s="12" t="str">
        <f t="shared" si="9"/>
        <v/>
      </c>
    </row>
    <row r="337" spans="3:13" x14ac:dyDescent="0.3">
      <c r="C337" s="42"/>
      <c r="D337" s="45"/>
      <c r="E337" s="43"/>
      <c r="F337" s="43"/>
      <c r="G337" s="44"/>
      <c r="H337" s="45"/>
      <c r="I337" s="38">
        <f>Børn_beregning!V337</f>
        <v>0</v>
      </c>
      <c r="J337" s="39">
        <f>Børn_beregning!W337</f>
        <v>0</v>
      </c>
      <c r="K337" s="39">
        <f>Børn_beregning!X337</f>
        <v>0</v>
      </c>
      <c r="L337" s="122">
        <f t="shared" si="8"/>
        <v>0</v>
      </c>
      <c r="M337" s="12" t="str">
        <f t="shared" si="9"/>
        <v/>
      </c>
    </row>
    <row r="338" spans="3:13" x14ac:dyDescent="0.3">
      <c r="C338" s="42"/>
      <c r="D338" s="45"/>
      <c r="E338" s="43"/>
      <c r="F338" s="43"/>
      <c r="G338" s="44"/>
      <c r="H338" s="45"/>
      <c r="I338" s="38">
        <f>Børn_beregning!V338</f>
        <v>0</v>
      </c>
      <c r="J338" s="39">
        <f>Børn_beregning!W338</f>
        <v>0</v>
      </c>
      <c r="K338" s="39">
        <f>Børn_beregning!X338</f>
        <v>0</v>
      </c>
      <c r="L338" s="122">
        <f t="shared" si="8"/>
        <v>0</v>
      </c>
      <c r="M338" s="12" t="str">
        <f t="shared" si="9"/>
        <v/>
      </c>
    </row>
    <row r="339" spans="3:13" x14ac:dyDescent="0.3">
      <c r="C339" s="42"/>
      <c r="D339" s="45"/>
      <c r="E339" s="43"/>
      <c r="F339" s="43"/>
      <c r="G339" s="44"/>
      <c r="H339" s="45"/>
      <c r="I339" s="38">
        <f>Børn_beregning!V339</f>
        <v>0</v>
      </c>
      <c r="J339" s="39">
        <f>Børn_beregning!W339</f>
        <v>0</v>
      </c>
      <c r="K339" s="39">
        <f>Børn_beregning!X339</f>
        <v>0</v>
      </c>
      <c r="L339" s="122">
        <f t="shared" ref="L339:L402" si="10">IF(OR(F339="",G339=""),0,IF(AND(AND(F339&lt;&gt;"",G339&lt;&gt;""),F339&gt;G339),1,IF(AND(år&lt;&gt;0,(AND(OR(YEAR(F339)&lt;&gt;år,YEAR(G339)&lt;&gt;år))),OR(YEAR(F339&lt;&gt;""),YEAR(G339&lt;&gt;""))),1,0)))</f>
        <v>0</v>
      </c>
      <c r="M339" s="12" t="str">
        <f t="shared" ref="M339:M402" si="11">IF(AND(AND(F339&lt;&gt;"",G339&lt;&gt;""),F339&gt;G339),"Der er foretaget en indtastningsfejl. Indskrivningsdatoen ligger efter udskrivningsdatoen, hvilket medfører, at fuldtidsomregningen bliver negativ",IF(OR(F339="",G339=""),"",IF(AND(år&lt;&gt;0,(AND(OR(YEAR(F339)&lt;&gt;år,YEAR(G339)&lt;&gt;år))),OR(YEAR(F339&lt;&gt;""),YEAR(G339&lt;&gt;""))),"Der er foretaget en indtastningsfejl. Indskrivnings- eller udskrivningsdatoen er ikke i overenstemmelse med det angivne beregningsår (trin 1)","")))</f>
        <v/>
      </c>
    </row>
    <row r="340" spans="3:13" x14ac:dyDescent="0.3">
      <c r="C340" s="42"/>
      <c r="D340" s="45"/>
      <c r="E340" s="43"/>
      <c r="F340" s="43"/>
      <c r="G340" s="44"/>
      <c r="H340" s="45"/>
      <c r="I340" s="38">
        <f>Børn_beregning!V340</f>
        <v>0</v>
      </c>
      <c r="J340" s="39">
        <f>Børn_beregning!W340</f>
        <v>0</v>
      </c>
      <c r="K340" s="39">
        <f>Børn_beregning!X340</f>
        <v>0</v>
      </c>
      <c r="L340" s="122">
        <f t="shared" si="10"/>
        <v>0</v>
      </c>
      <c r="M340" s="12" t="str">
        <f t="shared" si="11"/>
        <v/>
      </c>
    </row>
    <row r="341" spans="3:13" x14ac:dyDescent="0.3">
      <c r="C341" s="42"/>
      <c r="D341" s="45"/>
      <c r="E341" s="43"/>
      <c r="F341" s="43"/>
      <c r="G341" s="44"/>
      <c r="H341" s="45"/>
      <c r="I341" s="38">
        <f>Børn_beregning!V341</f>
        <v>0</v>
      </c>
      <c r="J341" s="39">
        <f>Børn_beregning!W341</f>
        <v>0</v>
      </c>
      <c r="K341" s="39">
        <f>Børn_beregning!X341</f>
        <v>0</v>
      </c>
      <c r="L341" s="122">
        <f t="shared" si="10"/>
        <v>0</v>
      </c>
      <c r="M341" s="12" t="str">
        <f t="shared" si="11"/>
        <v/>
      </c>
    </row>
    <row r="342" spans="3:13" x14ac:dyDescent="0.3">
      <c r="C342" s="42"/>
      <c r="D342" s="45"/>
      <c r="E342" s="43"/>
      <c r="F342" s="43"/>
      <c r="G342" s="44"/>
      <c r="H342" s="45"/>
      <c r="I342" s="38">
        <f>Børn_beregning!V342</f>
        <v>0</v>
      </c>
      <c r="J342" s="39">
        <f>Børn_beregning!W342</f>
        <v>0</v>
      </c>
      <c r="K342" s="39">
        <f>Børn_beregning!X342</f>
        <v>0</v>
      </c>
      <c r="L342" s="122">
        <f t="shared" si="10"/>
        <v>0</v>
      </c>
      <c r="M342" s="12" t="str">
        <f t="shared" si="11"/>
        <v/>
      </c>
    </row>
    <row r="343" spans="3:13" x14ac:dyDescent="0.3">
      <c r="C343" s="42"/>
      <c r="D343" s="45"/>
      <c r="E343" s="43"/>
      <c r="F343" s="43"/>
      <c r="G343" s="44"/>
      <c r="H343" s="45"/>
      <c r="I343" s="38">
        <f>Børn_beregning!V343</f>
        <v>0</v>
      </c>
      <c r="J343" s="39">
        <f>Børn_beregning!W343</f>
        <v>0</v>
      </c>
      <c r="K343" s="39">
        <f>Børn_beregning!X343</f>
        <v>0</v>
      </c>
      <c r="L343" s="122">
        <f t="shared" si="10"/>
        <v>0</v>
      </c>
      <c r="M343" s="12" t="str">
        <f t="shared" si="11"/>
        <v/>
      </c>
    </row>
    <row r="344" spans="3:13" x14ac:dyDescent="0.3">
      <c r="C344" s="42"/>
      <c r="D344" s="45"/>
      <c r="E344" s="43"/>
      <c r="F344" s="43"/>
      <c r="G344" s="44"/>
      <c r="H344" s="45"/>
      <c r="I344" s="38">
        <f>Børn_beregning!V344</f>
        <v>0</v>
      </c>
      <c r="J344" s="39">
        <f>Børn_beregning!W344</f>
        <v>0</v>
      </c>
      <c r="K344" s="39">
        <f>Børn_beregning!X344</f>
        <v>0</v>
      </c>
      <c r="L344" s="122">
        <f t="shared" si="10"/>
        <v>0</v>
      </c>
      <c r="M344" s="12" t="str">
        <f t="shared" si="11"/>
        <v/>
      </c>
    </row>
    <row r="345" spans="3:13" x14ac:dyDescent="0.3">
      <c r="C345" s="42"/>
      <c r="D345" s="45"/>
      <c r="E345" s="43"/>
      <c r="F345" s="43"/>
      <c r="G345" s="44"/>
      <c r="H345" s="45"/>
      <c r="I345" s="38">
        <f>Børn_beregning!V345</f>
        <v>0</v>
      </c>
      <c r="J345" s="39">
        <f>Børn_beregning!W345</f>
        <v>0</v>
      </c>
      <c r="K345" s="39">
        <f>Børn_beregning!X345</f>
        <v>0</v>
      </c>
      <c r="L345" s="122">
        <f t="shared" si="10"/>
        <v>0</v>
      </c>
      <c r="M345" s="12" t="str">
        <f t="shared" si="11"/>
        <v/>
      </c>
    </row>
    <row r="346" spans="3:13" x14ac:dyDescent="0.3">
      <c r="C346" s="42"/>
      <c r="D346" s="45"/>
      <c r="E346" s="43"/>
      <c r="F346" s="43"/>
      <c r="G346" s="44"/>
      <c r="H346" s="45"/>
      <c r="I346" s="38">
        <f>Børn_beregning!V346</f>
        <v>0</v>
      </c>
      <c r="J346" s="39">
        <f>Børn_beregning!W346</f>
        <v>0</v>
      </c>
      <c r="K346" s="39">
        <f>Børn_beregning!X346</f>
        <v>0</v>
      </c>
      <c r="L346" s="122">
        <f t="shared" si="10"/>
        <v>0</v>
      </c>
      <c r="M346" s="12" t="str">
        <f t="shared" si="11"/>
        <v/>
      </c>
    </row>
    <row r="347" spans="3:13" x14ac:dyDescent="0.3">
      <c r="C347" s="42"/>
      <c r="D347" s="45"/>
      <c r="E347" s="43"/>
      <c r="F347" s="43"/>
      <c r="G347" s="44"/>
      <c r="H347" s="45"/>
      <c r="I347" s="38">
        <f>Børn_beregning!V347</f>
        <v>0</v>
      </c>
      <c r="J347" s="39">
        <f>Børn_beregning!W347</f>
        <v>0</v>
      </c>
      <c r="K347" s="39">
        <f>Børn_beregning!X347</f>
        <v>0</v>
      </c>
      <c r="L347" s="122">
        <f t="shared" si="10"/>
        <v>0</v>
      </c>
      <c r="M347" s="12" t="str">
        <f t="shared" si="11"/>
        <v/>
      </c>
    </row>
    <row r="348" spans="3:13" x14ac:dyDescent="0.3">
      <c r="C348" s="42"/>
      <c r="D348" s="45"/>
      <c r="E348" s="43"/>
      <c r="F348" s="43"/>
      <c r="G348" s="44"/>
      <c r="H348" s="45"/>
      <c r="I348" s="38">
        <f>Børn_beregning!V348</f>
        <v>0</v>
      </c>
      <c r="J348" s="39">
        <f>Børn_beregning!W348</f>
        <v>0</v>
      </c>
      <c r="K348" s="39">
        <f>Børn_beregning!X348</f>
        <v>0</v>
      </c>
      <c r="L348" s="122">
        <f t="shared" si="10"/>
        <v>0</v>
      </c>
      <c r="M348" s="12" t="str">
        <f t="shared" si="11"/>
        <v/>
      </c>
    </row>
    <row r="349" spans="3:13" x14ac:dyDescent="0.3">
      <c r="C349" s="42"/>
      <c r="D349" s="45"/>
      <c r="E349" s="43"/>
      <c r="F349" s="43"/>
      <c r="G349" s="44"/>
      <c r="H349" s="45"/>
      <c r="I349" s="38">
        <f>Børn_beregning!V349</f>
        <v>0</v>
      </c>
      <c r="J349" s="39">
        <f>Børn_beregning!W349</f>
        <v>0</v>
      </c>
      <c r="K349" s="39">
        <f>Børn_beregning!X349</f>
        <v>0</v>
      </c>
      <c r="L349" s="122">
        <f t="shared" si="10"/>
        <v>0</v>
      </c>
      <c r="M349" s="12" t="str">
        <f t="shared" si="11"/>
        <v/>
      </c>
    </row>
    <row r="350" spans="3:13" x14ac:dyDescent="0.3">
      <c r="C350" s="42"/>
      <c r="D350" s="45"/>
      <c r="E350" s="43"/>
      <c r="F350" s="43"/>
      <c r="G350" s="44"/>
      <c r="H350" s="45"/>
      <c r="I350" s="38">
        <f>Børn_beregning!V350</f>
        <v>0</v>
      </c>
      <c r="J350" s="39">
        <f>Børn_beregning!W350</f>
        <v>0</v>
      </c>
      <c r="K350" s="39">
        <f>Børn_beregning!X350</f>
        <v>0</v>
      </c>
      <c r="L350" s="122">
        <f t="shared" si="10"/>
        <v>0</v>
      </c>
      <c r="M350" s="12" t="str">
        <f t="shared" si="11"/>
        <v/>
      </c>
    </row>
    <row r="351" spans="3:13" x14ac:dyDescent="0.3">
      <c r="C351" s="42"/>
      <c r="D351" s="45"/>
      <c r="E351" s="43"/>
      <c r="F351" s="43"/>
      <c r="G351" s="44"/>
      <c r="H351" s="45"/>
      <c r="I351" s="38">
        <f>Børn_beregning!V351</f>
        <v>0</v>
      </c>
      <c r="J351" s="39">
        <f>Børn_beregning!W351</f>
        <v>0</v>
      </c>
      <c r="K351" s="39">
        <f>Børn_beregning!X351</f>
        <v>0</v>
      </c>
      <c r="L351" s="122">
        <f t="shared" si="10"/>
        <v>0</v>
      </c>
      <c r="M351" s="12" t="str">
        <f t="shared" si="11"/>
        <v/>
      </c>
    </row>
    <row r="352" spans="3:13" x14ac:dyDescent="0.3">
      <c r="C352" s="42"/>
      <c r="D352" s="45"/>
      <c r="E352" s="43"/>
      <c r="F352" s="43"/>
      <c r="G352" s="44"/>
      <c r="H352" s="45"/>
      <c r="I352" s="38">
        <f>Børn_beregning!V352</f>
        <v>0</v>
      </c>
      <c r="J352" s="39">
        <f>Børn_beregning!W352</f>
        <v>0</v>
      </c>
      <c r="K352" s="39">
        <f>Børn_beregning!X352</f>
        <v>0</v>
      </c>
      <c r="L352" s="122">
        <f t="shared" si="10"/>
        <v>0</v>
      </c>
      <c r="M352" s="12" t="str">
        <f t="shared" si="11"/>
        <v/>
      </c>
    </row>
    <row r="353" spans="3:13" x14ac:dyDescent="0.3">
      <c r="C353" s="42"/>
      <c r="D353" s="45"/>
      <c r="E353" s="43"/>
      <c r="F353" s="43"/>
      <c r="G353" s="44"/>
      <c r="H353" s="45"/>
      <c r="I353" s="38">
        <f>Børn_beregning!V353</f>
        <v>0</v>
      </c>
      <c r="J353" s="39">
        <f>Børn_beregning!W353</f>
        <v>0</v>
      </c>
      <c r="K353" s="39">
        <f>Børn_beregning!X353</f>
        <v>0</v>
      </c>
      <c r="L353" s="122">
        <f t="shared" si="10"/>
        <v>0</v>
      </c>
      <c r="M353" s="12" t="str">
        <f t="shared" si="11"/>
        <v/>
      </c>
    </row>
    <row r="354" spans="3:13" x14ac:dyDescent="0.3">
      <c r="C354" s="42"/>
      <c r="D354" s="45"/>
      <c r="E354" s="43"/>
      <c r="F354" s="43"/>
      <c r="G354" s="44"/>
      <c r="H354" s="45"/>
      <c r="I354" s="38">
        <f>Børn_beregning!V354</f>
        <v>0</v>
      </c>
      <c r="J354" s="39">
        <f>Børn_beregning!W354</f>
        <v>0</v>
      </c>
      <c r="K354" s="39">
        <f>Børn_beregning!X354</f>
        <v>0</v>
      </c>
      <c r="L354" s="122">
        <f t="shared" si="10"/>
        <v>0</v>
      </c>
      <c r="M354" s="12" t="str">
        <f t="shared" si="11"/>
        <v/>
      </c>
    </row>
    <row r="355" spans="3:13" x14ac:dyDescent="0.3">
      <c r="C355" s="42"/>
      <c r="D355" s="45"/>
      <c r="E355" s="43"/>
      <c r="F355" s="43"/>
      <c r="G355" s="44"/>
      <c r="H355" s="45"/>
      <c r="I355" s="38">
        <f>Børn_beregning!V355</f>
        <v>0</v>
      </c>
      <c r="J355" s="39">
        <f>Børn_beregning!W355</f>
        <v>0</v>
      </c>
      <c r="K355" s="39">
        <f>Børn_beregning!X355</f>
        <v>0</v>
      </c>
      <c r="L355" s="122">
        <f t="shared" si="10"/>
        <v>0</v>
      </c>
      <c r="M355" s="12" t="str">
        <f t="shared" si="11"/>
        <v/>
      </c>
    </row>
    <row r="356" spans="3:13" x14ac:dyDescent="0.3">
      <c r="C356" s="42"/>
      <c r="D356" s="45"/>
      <c r="E356" s="43"/>
      <c r="F356" s="43"/>
      <c r="G356" s="44"/>
      <c r="H356" s="45"/>
      <c r="I356" s="38">
        <f>Børn_beregning!V356</f>
        <v>0</v>
      </c>
      <c r="J356" s="39">
        <f>Børn_beregning!W356</f>
        <v>0</v>
      </c>
      <c r="K356" s="39">
        <f>Børn_beregning!X356</f>
        <v>0</v>
      </c>
      <c r="L356" s="122">
        <f t="shared" si="10"/>
        <v>0</v>
      </c>
      <c r="M356" s="12" t="str">
        <f t="shared" si="11"/>
        <v/>
      </c>
    </row>
    <row r="357" spans="3:13" x14ac:dyDescent="0.3">
      <c r="C357" s="42"/>
      <c r="D357" s="45"/>
      <c r="E357" s="43"/>
      <c r="F357" s="43"/>
      <c r="G357" s="44"/>
      <c r="H357" s="45"/>
      <c r="I357" s="38">
        <f>Børn_beregning!V357</f>
        <v>0</v>
      </c>
      <c r="J357" s="39">
        <f>Børn_beregning!W357</f>
        <v>0</v>
      </c>
      <c r="K357" s="39">
        <f>Børn_beregning!X357</f>
        <v>0</v>
      </c>
      <c r="L357" s="122">
        <f t="shared" si="10"/>
        <v>0</v>
      </c>
      <c r="M357" s="12" t="str">
        <f t="shared" si="11"/>
        <v/>
      </c>
    </row>
    <row r="358" spans="3:13" x14ac:dyDescent="0.3">
      <c r="C358" s="42"/>
      <c r="D358" s="45"/>
      <c r="E358" s="43"/>
      <c r="F358" s="43"/>
      <c r="G358" s="44"/>
      <c r="H358" s="45"/>
      <c r="I358" s="38">
        <f>Børn_beregning!V358</f>
        <v>0</v>
      </c>
      <c r="J358" s="39">
        <f>Børn_beregning!W358</f>
        <v>0</v>
      </c>
      <c r="K358" s="39">
        <f>Børn_beregning!X358</f>
        <v>0</v>
      </c>
      <c r="L358" s="122">
        <f t="shared" si="10"/>
        <v>0</v>
      </c>
      <c r="M358" s="12" t="str">
        <f t="shared" si="11"/>
        <v/>
      </c>
    </row>
    <row r="359" spans="3:13" x14ac:dyDescent="0.3">
      <c r="C359" s="42"/>
      <c r="D359" s="45"/>
      <c r="E359" s="43"/>
      <c r="F359" s="43"/>
      <c r="G359" s="44"/>
      <c r="H359" s="45"/>
      <c r="I359" s="38">
        <f>Børn_beregning!V359</f>
        <v>0</v>
      </c>
      <c r="J359" s="39">
        <f>Børn_beregning!W359</f>
        <v>0</v>
      </c>
      <c r="K359" s="39">
        <f>Børn_beregning!X359</f>
        <v>0</v>
      </c>
      <c r="L359" s="122">
        <f t="shared" si="10"/>
        <v>0</v>
      </c>
      <c r="M359" s="12" t="str">
        <f t="shared" si="11"/>
        <v/>
      </c>
    </row>
    <row r="360" spans="3:13" x14ac:dyDescent="0.3">
      <c r="C360" s="42"/>
      <c r="D360" s="45"/>
      <c r="E360" s="43"/>
      <c r="F360" s="43"/>
      <c r="G360" s="44"/>
      <c r="H360" s="45"/>
      <c r="I360" s="38">
        <f>Børn_beregning!V360</f>
        <v>0</v>
      </c>
      <c r="J360" s="39">
        <f>Børn_beregning!W360</f>
        <v>0</v>
      </c>
      <c r="K360" s="39">
        <f>Børn_beregning!X360</f>
        <v>0</v>
      </c>
      <c r="L360" s="122">
        <f t="shared" si="10"/>
        <v>0</v>
      </c>
      <c r="M360" s="12" t="str">
        <f t="shared" si="11"/>
        <v/>
      </c>
    </row>
    <row r="361" spans="3:13" x14ac:dyDescent="0.3">
      <c r="C361" s="42"/>
      <c r="D361" s="45"/>
      <c r="E361" s="43"/>
      <c r="F361" s="43"/>
      <c r="G361" s="44"/>
      <c r="H361" s="45"/>
      <c r="I361" s="38">
        <f>Børn_beregning!V361</f>
        <v>0</v>
      </c>
      <c r="J361" s="39">
        <f>Børn_beregning!W361</f>
        <v>0</v>
      </c>
      <c r="K361" s="39">
        <f>Børn_beregning!X361</f>
        <v>0</v>
      </c>
      <c r="L361" s="122">
        <f t="shared" si="10"/>
        <v>0</v>
      </c>
      <c r="M361" s="12" t="str">
        <f t="shared" si="11"/>
        <v/>
      </c>
    </row>
    <row r="362" spans="3:13" x14ac:dyDescent="0.3">
      <c r="C362" s="42"/>
      <c r="D362" s="45"/>
      <c r="E362" s="43"/>
      <c r="F362" s="43"/>
      <c r="G362" s="44"/>
      <c r="H362" s="45"/>
      <c r="I362" s="38">
        <f>Børn_beregning!V362</f>
        <v>0</v>
      </c>
      <c r="J362" s="39">
        <f>Børn_beregning!W362</f>
        <v>0</v>
      </c>
      <c r="K362" s="39">
        <f>Børn_beregning!X362</f>
        <v>0</v>
      </c>
      <c r="L362" s="122">
        <f t="shared" si="10"/>
        <v>0</v>
      </c>
      <c r="M362" s="12" t="str">
        <f t="shared" si="11"/>
        <v/>
      </c>
    </row>
    <row r="363" spans="3:13" x14ac:dyDescent="0.3">
      <c r="C363" s="42"/>
      <c r="D363" s="45"/>
      <c r="E363" s="43"/>
      <c r="F363" s="43"/>
      <c r="G363" s="44"/>
      <c r="H363" s="45"/>
      <c r="I363" s="38">
        <f>Børn_beregning!V363</f>
        <v>0</v>
      </c>
      <c r="J363" s="39">
        <f>Børn_beregning!W363</f>
        <v>0</v>
      </c>
      <c r="K363" s="39">
        <f>Børn_beregning!X363</f>
        <v>0</v>
      </c>
      <c r="L363" s="122">
        <f t="shared" si="10"/>
        <v>0</v>
      </c>
      <c r="M363" s="12" t="str">
        <f t="shared" si="11"/>
        <v/>
      </c>
    </row>
    <row r="364" spans="3:13" x14ac:dyDescent="0.3">
      <c r="C364" s="42"/>
      <c r="D364" s="45"/>
      <c r="E364" s="43"/>
      <c r="F364" s="43"/>
      <c r="G364" s="44"/>
      <c r="H364" s="45"/>
      <c r="I364" s="38">
        <f>Børn_beregning!V364</f>
        <v>0</v>
      </c>
      <c r="J364" s="39">
        <f>Børn_beregning!W364</f>
        <v>0</v>
      </c>
      <c r="K364" s="39">
        <f>Børn_beregning!X364</f>
        <v>0</v>
      </c>
      <c r="L364" s="122">
        <f t="shared" si="10"/>
        <v>0</v>
      </c>
      <c r="M364" s="12" t="str">
        <f t="shared" si="11"/>
        <v/>
      </c>
    </row>
    <row r="365" spans="3:13" x14ac:dyDescent="0.3">
      <c r="C365" s="42"/>
      <c r="D365" s="45"/>
      <c r="E365" s="43"/>
      <c r="F365" s="43"/>
      <c r="G365" s="44"/>
      <c r="H365" s="45"/>
      <c r="I365" s="38">
        <f>Børn_beregning!V365</f>
        <v>0</v>
      </c>
      <c r="J365" s="39">
        <f>Børn_beregning!W365</f>
        <v>0</v>
      </c>
      <c r="K365" s="39">
        <f>Børn_beregning!X365</f>
        <v>0</v>
      </c>
      <c r="L365" s="122">
        <f t="shared" si="10"/>
        <v>0</v>
      </c>
      <c r="M365" s="12" t="str">
        <f t="shared" si="11"/>
        <v/>
      </c>
    </row>
    <row r="366" spans="3:13" x14ac:dyDescent="0.3">
      <c r="C366" s="42"/>
      <c r="D366" s="45"/>
      <c r="E366" s="43"/>
      <c r="F366" s="43"/>
      <c r="G366" s="44"/>
      <c r="H366" s="45"/>
      <c r="I366" s="38">
        <f>Børn_beregning!V366</f>
        <v>0</v>
      </c>
      <c r="J366" s="39">
        <f>Børn_beregning!W366</f>
        <v>0</v>
      </c>
      <c r="K366" s="39">
        <f>Børn_beregning!X366</f>
        <v>0</v>
      </c>
      <c r="L366" s="122">
        <f t="shared" si="10"/>
        <v>0</v>
      </c>
      <c r="M366" s="12" t="str">
        <f t="shared" si="11"/>
        <v/>
      </c>
    </row>
    <row r="367" spans="3:13" x14ac:dyDescent="0.3">
      <c r="C367" s="42"/>
      <c r="D367" s="45"/>
      <c r="E367" s="43"/>
      <c r="F367" s="43"/>
      <c r="G367" s="44"/>
      <c r="H367" s="45"/>
      <c r="I367" s="38">
        <f>Børn_beregning!V367</f>
        <v>0</v>
      </c>
      <c r="J367" s="39">
        <f>Børn_beregning!W367</f>
        <v>0</v>
      </c>
      <c r="K367" s="39">
        <f>Børn_beregning!X367</f>
        <v>0</v>
      </c>
      <c r="L367" s="122">
        <f t="shared" si="10"/>
        <v>0</v>
      </c>
      <c r="M367" s="12" t="str">
        <f t="shared" si="11"/>
        <v/>
      </c>
    </row>
    <row r="368" spans="3:13" x14ac:dyDescent="0.3">
      <c r="C368" s="42"/>
      <c r="D368" s="45"/>
      <c r="E368" s="43"/>
      <c r="F368" s="43"/>
      <c r="G368" s="44"/>
      <c r="H368" s="45"/>
      <c r="I368" s="38">
        <f>Børn_beregning!V368</f>
        <v>0</v>
      </c>
      <c r="J368" s="39">
        <f>Børn_beregning!W368</f>
        <v>0</v>
      </c>
      <c r="K368" s="39">
        <f>Børn_beregning!X368</f>
        <v>0</v>
      </c>
      <c r="L368" s="122">
        <f t="shared" si="10"/>
        <v>0</v>
      </c>
      <c r="M368" s="12" t="str">
        <f t="shared" si="11"/>
        <v/>
      </c>
    </row>
    <row r="369" spans="3:13" x14ac:dyDescent="0.3">
      <c r="C369" s="42"/>
      <c r="D369" s="45"/>
      <c r="E369" s="43"/>
      <c r="F369" s="43"/>
      <c r="G369" s="44"/>
      <c r="H369" s="45"/>
      <c r="I369" s="38">
        <f>Børn_beregning!V369</f>
        <v>0</v>
      </c>
      <c r="J369" s="39">
        <f>Børn_beregning!W369</f>
        <v>0</v>
      </c>
      <c r="K369" s="39">
        <f>Børn_beregning!X369</f>
        <v>0</v>
      </c>
      <c r="L369" s="122">
        <f t="shared" si="10"/>
        <v>0</v>
      </c>
      <c r="M369" s="12" t="str">
        <f t="shared" si="11"/>
        <v/>
      </c>
    </row>
    <row r="370" spans="3:13" x14ac:dyDescent="0.3">
      <c r="C370" s="42"/>
      <c r="D370" s="45"/>
      <c r="E370" s="43"/>
      <c r="F370" s="43"/>
      <c r="G370" s="44"/>
      <c r="H370" s="45"/>
      <c r="I370" s="38">
        <f>Børn_beregning!V370</f>
        <v>0</v>
      </c>
      <c r="J370" s="39">
        <f>Børn_beregning!W370</f>
        <v>0</v>
      </c>
      <c r="K370" s="39">
        <f>Børn_beregning!X370</f>
        <v>0</v>
      </c>
      <c r="L370" s="122">
        <f t="shared" si="10"/>
        <v>0</v>
      </c>
      <c r="M370" s="12" t="str">
        <f t="shared" si="11"/>
        <v/>
      </c>
    </row>
    <row r="371" spans="3:13" x14ac:dyDescent="0.3">
      <c r="C371" s="42"/>
      <c r="D371" s="45"/>
      <c r="E371" s="43"/>
      <c r="F371" s="43"/>
      <c r="G371" s="44"/>
      <c r="H371" s="45"/>
      <c r="I371" s="38">
        <f>Børn_beregning!V371</f>
        <v>0</v>
      </c>
      <c r="J371" s="39">
        <f>Børn_beregning!W371</f>
        <v>0</v>
      </c>
      <c r="K371" s="39">
        <f>Børn_beregning!X371</f>
        <v>0</v>
      </c>
      <c r="L371" s="122">
        <f t="shared" si="10"/>
        <v>0</v>
      </c>
      <c r="M371" s="12" t="str">
        <f t="shared" si="11"/>
        <v/>
      </c>
    </row>
    <row r="372" spans="3:13" x14ac:dyDescent="0.3">
      <c r="C372" s="42"/>
      <c r="D372" s="45"/>
      <c r="E372" s="43"/>
      <c r="F372" s="43"/>
      <c r="G372" s="44"/>
      <c r="H372" s="45"/>
      <c r="I372" s="38">
        <f>Børn_beregning!V372</f>
        <v>0</v>
      </c>
      <c r="J372" s="39">
        <f>Børn_beregning!W372</f>
        <v>0</v>
      </c>
      <c r="K372" s="39">
        <f>Børn_beregning!X372</f>
        <v>0</v>
      </c>
      <c r="L372" s="122">
        <f t="shared" si="10"/>
        <v>0</v>
      </c>
      <c r="M372" s="12" t="str">
        <f t="shared" si="11"/>
        <v/>
      </c>
    </row>
    <row r="373" spans="3:13" x14ac:dyDescent="0.3">
      <c r="C373" s="42"/>
      <c r="D373" s="45"/>
      <c r="E373" s="43"/>
      <c r="F373" s="43"/>
      <c r="G373" s="44"/>
      <c r="H373" s="45"/>
      <c r="I373" s="38">
        <f>Børn_beregning!V373</f>
        <v>0</v>
      </c>
      <c r="J373" s="39">
        <f>Børn_beregning!W373</f>
        <v>0</v>
      </c>
      <c r="K373" s="39">
        <f>Børn_beregning!X373</f>
        <v>0</v>
      </c>
      <c r="L373" s="122">
        <f t="shared" si="10"/>
        <v>0</v>
      </c>
      <c r="M373" s="12" t="str">
        <f t="shared" si="11"/>
        <v/>
      </c>
    </row>
    <row r="374" spans="3:13" x14ac:dyDescent="0.3">
      <c r="C374" s="42"/>
      <c r="D374" s="45"/>
      <c r="E374" s="43"/>
      <c r="F374" s="43"/>
      <c r="G374" s="44"/>
      <c r="H374" s="45"/>
      <c r="I374" s="38">
        <f>Børn_beregning!V374</f>
        <v>0</v>
      </c>
      <c r="J374" s="39">
        <f>Børn_beregning!W374</f>
        <v>0</v>
      </c>
      <c r="K374" s="39">
        <f>Børn_beregning!X374</f>
        <v>0</v>
      </c>
      <c r="L374" s="122">
        <f t="shared" si="10"/>
        <v>0</v>
      </c>
      <c r="M374" s="12" t="str">
        <f t="shared" si="11"/>
        <v/>
      </c>
    </row>
    <row r="375" spans="3:13" x14ac:dyDescent="0.3">
      <c r="C375" s="42"/>
      <c r="D375" s="45"/>
      <c r="E375" s="43"/>
      <c r="F375" s="43"/>
      <c r="G375" s="44"/>
      <c r="H375" s="45"/>
      <c r="I375" s="38">
        <f>Børn_beregning!V375</f>
        <v>0</v>
      </c>
      <c r="J375" s="39">
        <f>Børn_beregning!W375</f>
        <v>0</v>
      </c>
      <c r="K375" s="39">
        <f>Børn_beregning!X375</f>
        <v>0</v>
      </c>
      <c r="L375" s="122">
        <f t="shared" si="10"/>
        <v>0</v>
      </c>
      <c r="M375" s="12" t="str">
        <f t="shared" si="11"/>
        <v/>
      </c>
    </row>
    <row r="376" spans="3:13" x14ac:dyDescent="0.3">
      <c r="C376" s="42"/>
      <c r="D376" s="45"/>
      <c r="E376" s="43"/>
      <c r="F376" s="43"/>
      <c r="G376" s="44"/>
      <c r="H376" s="45"/>
      <c r="I376" s="38">
        <f>Børn_beregning!V376</f>
        <v>0</v>
      </c>
      <c r="J376" s="39">
        <f>Børn_beregning!W376</f>
        <v>0</v>
      </c>
      <c r="K376" s="39">
        <f>Børn_beregning!X376</f>
        <v>0</v>
      </c>
      <c r="L376" s="122">
        <f t="shared" si="10"/>
        <v>0</v>
      </c>
      <c r="M376" s="12" t="str">
        <f t="shared" si="11"/>
        <v/>
      </c>
    </row>
    <row r="377" spans="3:13" x14ac:dyDescent="0.3">
      <c r="C377" s="42"/>
      <c r="D377" s="45"/>
      <c r="E377" s="43"/>
      <c r="F377" s="43"/>
      <c r="G377" s="44"/>
      <c r="H377" s="45"/>
      <c r="I377" s="38">
        <f>Børn_beregning!V377</f>
        <v>0</v>
      </c>
      <c r="J377" s="39">
        <f>Børn_beregning!W377</f>
        <v>0</v>
      </c>
      <c r="K377" s="39">
        <f>Børn_beregning!X377</f>
        <v>0</v>
      </c>
      <c r="L377" s="122">
        <f t="shared" si="10"/>
        <v>0</v>
      </c>
      <c r="M377" s="12" t="str">
        <f t="shared" si="11"/>
        <v/>
      </c>
    </row>
    <row r="378" spans="3:13" x14ac:dyDescent="0.3">
      <c r="C378" s="42"/>
      <c r="D378" s="45"/>
      <c r="E378" s="43"/>
      <c r="F378" s="43"/>
      <c r="G378" s="44"/>
      <c r="H378" s="45"/>
      <c r="I378" s="38">
        <f>Børn_beregning!V378</f>
        <v>0</v>
      </c>
      <c r="J378" s="39">
        <f>Børn_beregning!W378</f>
        <v>0</v>
      </c>
      <c r="K378" s="39">
        <f>Børn_beregning!X378</f>
        <v>0</v>
      </c>
      <c r="L378" s="122">
        <f t="shared" si="10"/>
        <v>0</v>
      </c>
      <c r="M378" s="12" t="str">
        <f t="shared" si="11"/>
        <v/>
      </c>
    </row>
    <row r="379" spans="3:13" x14ac:dyDescent="0.3">
      <c r="C379" s="42"/>
      <c r="D379" s="45"/>
      <c r="E379" s="43"/>
      <c r="F379" s="43"/>
      <c r="G379" s="44"/>
      <c r="H379" s="45"/>
      <c r="I379" s="38">
        <f>Børn_beregning!V379</f>
        <v>0</v>
      </c>
      <c r="J379" s="39">
        <f>Børn_beregning!W379</f>
        <v>0</v>
      </c>
      <c r="K379" s="39">
        <f>Børn_beregning!X379</f>
        <v>0</v>
      </c>
      <c r="L379" s="122">
        <f t="shared" si="10"/>
        <v>0</v>
      </c>
      <c r="M379" s="12" t="str">
        <f t="shared" si="11"/>
        <v/>
      </c>
    </row>
    <row r="380" spans="3:13" x14ac:dyDescent="0.3">
      <c r="C380" s="42"/>
      <c r="D380" s="45"/>
      <c r="E380" s="43"/>
      <c r="F380" s="43"/>
      <c r="G380" s="44"/>
      <c r="H380" s="45"/>
      <c r="I380" s="38">
        <f>Børn_beregning!V380</f>
        <v>0</v>
      </c>
      <c r="J380" s="39">
        <f>Børn_beregning!W380</f>
        <v>0</v>
      </c>
      <c r="K380" s="39">
        <f>Børn_beregning!X380</f>
        <v>0</v>
      </c>
      <c r="L380" s="122">
        <f t="shared" si="10"/>
        <v>0</v>
      </c>
      <c r="M380" s="12" t="str">
        <f t="shared" si="11"/>
        <v/>
      </c>
    </row>
    <row r="381" spans="3:13" x14ac:dyDescent="0.3">
      <c r="C381" s="42"/>
      <c r="D381" s="45"/>
      <c r="E381" s="43"/>
      <c r="F381" s="43"/>
      <c r="G381" s="44"/>
      <c r="H381" s="45"/>
      <c r="I381" s="38">
        <f>Børn_beregning!V381</f>
        <v>0</v>
      </c>
      <c r="J381" s="39">
        <f>Børn_beregning!W381</f>
        <v>0</v>
      </c>
      <c r="K381" s="39">
        <f>Børn_beregning!X381</f>
        <v>0</v>
      </c>
      <c r="L381" s="122">
        <f t="shared" si="10"/>
        <v>0</v>
      </c>
      <c r="M381" s="12" t="str">
        <f t="shared" si="11"/>
        <v/>
      </c>
    </row>
    <row r="382" spans="3:13" x14ac:dyDescent="0.3">
      <c r="C382" s="42"/>
      <c r="D382" s="45"/>
      <c r="E382" s="43"/>
      <c r="F382" s="43"/>
      <c r="G382" s="44"/>
      <c r="H382" s="45"/>
      <c r="I382" s="38">
        <f>Børn_beregning!V382</f>
        <v>0</v>
      </c>
      <c r="J382" s="39">
        <f>Børn_beregning!W382</f>
        <v>0</v>
      </c>
      <c r="K382" s="39">
        <f>Børn_beregning!X382</f>
        <v>0</v>
      </c>
      <c r="L382" s="122">
        <f t="shared" si="10"/>
        <v>0</v>
      </c>
      <c r="M382" s="12" t="str">
        <f t="shared" si="11"/>
        <v/>
      </c>
    </row>
    <row r="383" spans="3:13" x14ac:dyDescent="0.3">
      <c r="C383" s="42"/>
      <c r="D383" s="45"/>
      <c r="E383" s="43"/>
      <c r="F383" s="43"/>
      <c r="G383" s="44"/>
      <c r="H383" s="45"/>
      <c r="I383" s="38">
        <f>Børn_beregning!V383</f>
        <v>0</v>
      </c>
      <c r="J383" s="39">
        <f>Børn_beregning!W383</f>
        <v>0</v>
      </c>
      <c r="K383" s="39">
        <f>Børn_beregning!X383</f>
        <v>0</v>
      </c>
      <c r="L383" s="122">
        <f t="shared" si="10"/>
        <v>0</v>
      </c>
      <c r="M383" s="12" t="str">
        <f t="shared" si="11"/>
        <v/>
      </c>
    </row>
    <row r="384" spans="3:13" x14ac:dyDescent="0.3">
      <c r="C384" s="42"/>
      <c r="D384" s="45"/>
      <c r="E384" s="43"/>
      <c r="F384" s="43"/>
      <c r="G384" s="44"/>
      <c r="H384" s="45"/>
      <c r="I384" s="38">
        <f>Børn_beregning!V384</f>
        <v>0</v>
      </c>
      <c r="J384" s="39">
        <f>Børn_beregning!W384</f>
        <v>0</v>
      </c>
      <c r="K384" s="39">
        <f>Børn_beregning!X384</f>
        <v>0</v>
      </c>
      <c r="L384" s="122">
        <f t="shared" si="10"/>
        <v>0</v>
      </c>
      <c r="M384" s="12" t="str">
        <f t="shared" si="11"/>
        <v/>
      </c>
    </row>
    <row r="385" spans="3:13" x14ac:dyDescent="0.3">
      <c r="C385" s="42"/>
      <c r="D385" s="45"/>
      <c r="E385" s="43"/>
      <c r="F385" s="43"/>
      <c r="G385" s="44"/>
      <c r="H385" s="45"/>
      <c r="I385" s="38">
        <f>Børn_beregning!V385</f>
        <v>0</v>
      </c>
      <c r="J385" s="39">
        <f>Børn_beregning!W385</f>
        <v>0</v>
      </c>
      <c r="K385" s="39">
        <f>Børn_beregning!X385</f>
        <v>0</v>
      </c>
      <c r="L385" s="122">
        <f t="shared" si="10"/>
        <v>0</v>
      </c>
      <c r="M385" s="12" t="str">
        <f t="shared" si="11"/>
        <v/>
      </c>
    </row>
    <row r="386" spans="3:13" x14ac:dyDescent="0.3">
      <c r="C386" s="42"/>
      <c r="D386" s="45"/>
      <c r="E386" s="43"/>
      <c r="F386" s="43"/>
      <c r="G386" s="44"/>
      <c r="H386" s="45"/>
      <c r="I386" s="38">
        <f>Børn_beregning!V386</f>
        <v>0</v>
      </c>
      <c r="J386" s="39">
        <f>Børn_beregning!W386</f>
        <v>0</v>
      </c>
      <c r="K386" s="39">
        <f>Børn_beregning!X386</f>
        <v>0</v>
      </c>
      <c r="L386" s="122">
        <f t="shared" si="10"/>
        <v>0</v>
      </c>
      <c r="M386" s="12" t="str">
        <f t="shared" si="11"/>
        <v/>
      </c>
    </row>
    <row r="387" spans="3:13" x14ac:dyDescent="0.3">
      <c r="C387" s="42"/>
      <c r="D387" s="45"/>
      <c r="E387" s="43"/>
      <c r="F387" s="43"/>
      <c r="G387" s="44"/>
      <c r="H387" s="45"/>
      <c r="I387" s="38">
        <f>Børn_beregning!V387</f>
        <v>0</v>
      </c>
      <c r="J387" s="39">
        <f>Børn_beregning!W387</f>
        <v>0</v>
      </c>
      <c r="K387" s="39">
        <f>Børn_beregning!X387</f>
        <v>0</v>
      </c>
      <c r="L387" s="122">
        <f t="shared" si="10"/>
        <v>0</v>
      </c>
      <c r="M387" s="12" t="str">
        <f t="shared" si="11"/>
        <v/>
      </c>
    </row>
    <row r="388" spans="3:13" x14ac:dyDescent="0.3">
      <c r="C388" s="42"/>
      <c r="D388" s="45"/>
      <c r="E388" s="43"/>
      <c r="F388" s="43"/>
      <c r="G388" s="44"/>
      <c r="H388" s="45"/>
      <c r="I388" s="38">
        <f>Børn_beregning!V388</f>
        <v>0</v>
      </c>
      <c r="J388" s="39">
        <f>Børn_beregning!W388</f>
        <v>0</v>
      </c>
      <c r="K388" s="39">
        <f>Børn_beregning!X388</f>
        <v>0</v>
      </c>
      <c r="L388" s="122">
        <f t="shared" si="10"/>
        <v>0</v>
      </c>
      <c r="M388" s="12" t="str">
        <f t="shared" si="11"/>
        <v/>
      </c>
    </row>
    <row r="389" spans="3:13" x14ac:dyDescent="0.3">
      <c r="C389" s="42"/>
      <c r="D389" s="45"/>
      <c r="E389" s="43"/>
      <c r="F389" s="43"/>
      <c r="G389" s="44"/>
      <c r="H389" s="45"/>
      <c r="I389" s="38">
        <f>Børn_beregning!V389</f>
        <v>0</v>
      </c>
      <c r="J389" s="39">
        <f>Børn_beregning!W389</f>
        <v>0</v>
      </c>
      <c r="K389" s="39">
        <f>Børn_beregning!X389</f>
        <v>0</v>
      </c>
      <c r="L389" s="122">
        <f t="shared" si="10"/>
        <v>0</v>
      </c>
      <c r="M389" s="12" t="str">
        <f t="shared" si="11"/>
        <v/>
      </c>
    </row>
    <row r="390" spans="3:13" x14ac:dyDescent="0.3">
      <c r="C390" s="42"/>
      <c r="D390" s="45"/>
      <c r="E390" s="43"/>
      <c r="F390" s="43"/>
      <c r="G390" s="44"/>
      <c r="H390" s="45"/>
      <c r="I390" s="38">
        <f>Børn_beregning!V390</f>
        <v>0</v>
      </c>
      <c r="J390" s="39">
        <f>Børn_beregning!W390</f>
        <v>0</v>
      </c>
      <c r="K390" s="39">
        <f>Børn_beregning!X390</f>
        <v>0</v>
      </c>
      <c r="L390" s="122">
        <f t="shared" si="10"/>
        <v>0</v>
      </c>
      <c r="M390" s="12" t="str">
        <f t="shared" si="11"/>
        <v/>
      </c>
    </row>
    <row r="391" spans="3:13" x14ac:dyDescent="0.3">
      <c r="C391" s="42"/>
      <c r="D391" s="45"/>
      <c r="E391" s="43"/>
      <c r="F391" s="43"/>
      <c r="G391" s="44"/>
      <c r="H391" s="45"/>
      <c r="I391" s="38">
        <f>Børn_beregning!V391</f>
        <v>0</v>
      </c>
      <c r="J391" s="39">
        <f>Børn_beregning!W391</f>
        <v>0</v>
      </c>
      <c r="K391" s="39">
        <f>Børn_beregning!X391</f>
        <v>0</v>
      </c>
      <c r="L391" s="122">
        <f t="shared" si="10"/>
        <v>0</v>
      </c>
      <c r="M391" s="12" t="str">
        <f t="shared" si="11"/>
        <v/>
      </c>
    </row>
    <row r="392" spans="3:13" x14ac:dyDescent="0.3">
      <c r="C392" s="42"/>
      <c r="D392" s="45"/>
      <c r="E392" s="43"/>
      <c r="F392" s="43"/>
      <c r="G392" s="44"/>
      <c r="H392" s="45"/>
      <c r="I392" s="38">
        <f>Børn_beregning!V392</f>
        <v>0</v>
      </c>
      <c r="J392" s="39">
        <f>Børn_beregning!W392</f>
        <v>0</v>
      </c>
      <c r="K392" s="39">
        <f>Børn_beregning!X392</f>
        <v>0</v>
      </c>
      <c r="L392" s="122">
        <f t="shared" si="10"/>
        <v>0</v>
      </c>
      <c r="M392" s="12" t="str">
        <f t="shared" si="11"/>
        <v/>
      </c>
    </row>
    <row r="393" spans="3:13" x14ac:dyDescent="0.3">
      <c r="C393" s="42"/>
      <c r="D393" s="45"/>
      <c r="E393" s="43"/>
      <c r="F393" s="43"/>
      <c r="G393" s="44"/>
      <c r="H393" s="45"/>
      <c r="I393" s="38">
        <f>Børn_beregning!V393</f>
        <v>0</v>
      </c>
      <c r="J393" s="39">
        <f>Børn_beregning!W393</f>
        <v>0</v>
      </c>
      <c r="K393" s="39">
        <f>Børn_beregning!X393</f>
        <v>0</v>
      </c>
      <c r="L393" s="122">
        <f t="shared" si="10"/>
        <v>0</v>
      </c>
      <c r="M393" s="12" t="str">
        <f t="shared" si="11"/>
        <v/>
      </c>
    </row>
    <row r="394" spans="3:13" x14ac:dyDescent="0.3">
      <c r="C394" s="42"/>
      <c r="D394" s="45"/>
      <c r="E394" s="43"/>
      <c r="F394" s="43"/>
      <c r="G394" s="44"/>
      <c r="H394" s="45"/>
      <c r="I394" s="38">
        <f>Børn_beregning!V394</f>
        <v>0</v>
      </c>
      <c r="J394" s="39">
        <f>Børn_beregning!W394</f>
        <v>0</v>
      </c>
      <c r="K394" s="39">
        <f>Børn_beregning!X394</f>
        <v>0</v>
      </c>
      <c r="L394" s="122">
        <f t="shared" si="10"/>
        <v>0</v>
      </c>
      <c r="M394" s="12" t="str">
        <f t="shared" si="11"/>
        <v/>
      </c>
    </row>
    <row r="395" spans="3:13" x14ac:dyDescent="0.3">
      <c r="C395" s="42"/>
      <c r="D395" s="45"/>
      <c r="E395" s="43"/>
      <c r="F395" s="43"/>
      <c r="G395" s="44"/>
      <c r="H395" s="45"/>
      <c r="I395" s="38">
        <f>Børn_beregning!V395</f>
        <v>0</v>
      </c>
      <c r="J395" s="39">
        <f>Børn_beregning!W395</f>
        <v>0</v>
      </c>
      <c r="K395" s="39">
        <f>Børn_beregning!X395</f>
        <v>0</v>
      </c>
      <c r="L395" s="122">
        <f t="shared" si="10"/>
        <v>0</v>
      </c>
      <c r="M395" s="12" t="str">
        <f t="shared" si="11"/>
        <v/>
      </c>
    </row>
    <row r="396" spans="3:13" x14ac:dyDescent="0.3">
      <c r="C396" s="42"/>
      <c r="D396" s="45"/>
      <c r="E396" s="43"/>
      <c r="F396" s="43"/>
      <c r="G396" s="44"/>
      <c r="H396" s="45"/>
      <c r="I396" s="38">
        <f>Børn_beregning!V396</f>
        <v>0</v>
      </c>
      <c r="J396" s="39">
        <f>Børn_beregning!W396</f>
        <v>0</v>
      </c>
      <c r="K396" s="39">
        <f>Børn_beregning!X396</f>
        <v>0</v>
      </c>
      <c r="L396" s="122">
        <f t="shared" si="10"/>
        <v>0</v>
      </c>
      <c r="M396" s="12" t="str">
        <f t="shared" si="11"/>
        <v/>
      </c>
    </row>
    <row r="397" spans="3:13" x14ac:dyDescent="0.3">
      <c r="C397" s="42"/>
      <c r="D397" s="45"/>
      <c r="E397" s="43"/>
      <c r="F397" s="43"/>
      <c r="G397" s="44"/>
      <c r="H397" s="45"/>
      <c r="I397" s="38">
        <f>Børn_beregning!V397</f>
        <v>0</v>
      </c>
      <c r="J397" s="39">
        <f>Børn_beregning!W397</f>
        <v>0</v>
      </c>
      <c r="K397" s="39">
        <f>Børn_beregning!X397</f>
        <v>0</v>
      </c>
      <c r="L397" s="122">
        <f t="shared" si="10"/>
        <v>0</v>
      </c>
      <c r="M397" s="12" t="str">
        <f t="shared" si="11"/>
        <v/>
      </c>
    </row>
    <row r="398" spans="3:13" x14ac:dyDescent="0.3">
      <c r="C398" s="42"/>
      <c r="D398" s="45"/>
      <c r="E398" s="43"/>
      <c r="F398" s="43"/>
      <c r="G398" s="44"/>
      <c r="H398" s="45"/>
      <c r="I398" s="38">
        <f>Børn_beregning!V398</f>
        <v>0</v>
      </c>
      <c r="J398" s="39">
        <f>Børn_beregning!W398</f>
        <v>0</v>
      </c>
      <c r="K398" s="39">
        <f>Børn_beregning!X398</f>
        <v>0</v>
      </c>
      <c r="L398" s="122">
        <f t="shared" si="10"/>
        <v>0</v>
      </c>
      <c r="M398" s="12" t="str">
        <f t="shared" si="11"/>
        <v/>
      </c>
    </row>
    <row r="399" spans="3:13" x14ac:dyDescent="0.3">
      <c r="C399" s="42"/>
      <c r="D399" s="45"/>
      <c r="E399" s="43"/>
      <c r="F399" s="43"/>
      <c r="G399" s="44"/>
      <c r="H399" s="45"/>
      <c r="I399" s="38">
        <f>Børn_beregning!V399</f>
        <v>0</v>
      </c>
      <c r="J399" s="39">
        <f>Børn_beregning!W399</f>
        <v>0</v>
      </c>
      <c r="K399" s="39">
        <f>Børn_beregning!X399</f>
        <v>0</v>
      </c>
      <c r="L399" s="122">
        <f t="shared" si="10"/>
        <v>0</v>
      </c>
      <c r="M399" s="12" t="str">
        <f t="shared" si="11"/>
        <v/>
      </c>
    </row>
    <row r="400" spans="3:13" x14ac:dyDescent="0.3">
      <c r="C400" s="42"/>
      <c r="D400" s="45"/>
      <c r="E400" s="43"/>
      <c r="F400" s="43"/>
      <c r="G400" s="44"/>
      <c r="H400" s="45"/>
      <c r="I400" s="38">
        <f>Børn_beregning!V400</f>
        <v>0</v>
      </c>
      <c r="J400" s="39">
        <f>Børn_beregning!W400</f>
        <v>0</v>
      </c>
      <c r="K400" s="39">
        <f>Børn_beregning!X400</f>
        <v>0</v>
      </c>
      <c r="L400" s="122">
        <f t="shared" si="10"/>
        <v>0</v>
      </c>
      <c r="M400" s="12" t="str">
        <f t="shared" si="11"/>
        <v/>
      </c>
    </row>
    <row r="401" spans="3:13" x14ac:dyDescent="0.3">
      <c r="C401" s="42"/>
      <c r="D401" s="45"/>
      <c r="E401" s="43"/>
      <c r="F401" s="43"/>
      <c r="G401" s="44"/>
      <c r="H401" s="45"/>
      <c r="I401" s="38">
        <f>Børn_beregning!V401</f>
        <v>0</v>
      </c>
      <c r="J401" s="39">
        <f>Børn_beregning!W401</f>
        <v>0</v>
      </c>
      <c r="K401" s="39">
        <f>Børn_beregning!X401</f>
        <v>0</v>
      </c>
      <c r="L401" s="122">
        <f t="shared" si="10"/>
        <v>0</v>
      </c>
      <c r="M401" s="12" t="str">
        <f t="shared" si="11"/>
        <v/>
      </c>
    </row>
    <row r="402" spans="3:13" x14ac:dyDescent="0.3">
      <c r="C402" s="42"/>
      <c r="D402" s="45"/>
      <c r="E402" s="43"/>
      <c r="F402" s="43"/>
      <c r="G402" s="44"/>
      <c r="H402" s="45"/>
      <c r="I402" s="38">
        <f>Børn_beregning!V402</f>
        <v>0</v>
      </c>
      <c r="J402" s="39">
        <f>Børn_beregning!W402</f>
        <v>0</v>
      </c>
      <c r="K402" s="39">
        <f>Børn_beregning!X402</f>
        <v>0</v>
      </c>
      <c r="L402" s="122">
        <f t="shared" si="10"/>
        <v>0</v>
      </c>
      <c r="M402" s="12" t="str">
        <f t="shared" si="11"/>
        <v/>
      </c>
    </row>
    <row r="403" spans="3:13" x14ac:dyDescent="0.3">
      <c r="C403" s="42"/>
      <c r="D403" s="45"/>
      <c r="E403" s="43"/>
      <c r="F403" s="43"/>
      <c r="G403" s="44"/>
      <c r="H403" s="45"/>
      <c r="I403" s="38">
        <f>Børn_beregning!V403</f>
        <v>0</v>
      </c>
      <c r="J403" s="39">
        <f>Børn_beregning!W403</f>
        <v>0</v>
      </c>
      <c r="K403" s="39">
        <f>Børn_beregning!X403</f>
        <v>0</v>
      </c>
      <c r="L403" s="122">
        <f t="shared" ref="L403:L466" si="12">IF(OR(F403="",G403=""),0,IF(AND(AND(F403&lt;&gt;"",G403&lt;&gt;""),F403&gt;G403),1,IF(AND(år&lt;&gt;0,(AND(OR(YEAR(F403)&lt;&gt;år,YEAR(G403)&lt;&gt;år))),OR(YEAR(F403&lt;&gt;""),YEAR(G403&lt;&gt;""))),1,0)))</f>
        <v>0</v>
      </c>
      <c r="M403" s="12" t="str">
        <f t="shared" ref="M403:M466" si="13">IF(AND(AND(F403&lt;&gt;"",G403&lt;&gt;""),F403&gt;G403),"Der er foretaget en indtastningsfejl. Indskrivningsdatoen ligger efter udskrivningsdatoen, hvilket medfører, at fuldtidsomregningen bliver negativ",IF(OR(F403="",G403=""),"",IF(AND(år&lt;&gt;0,(AND(OR(YEAR(F403)&lt;&gt;år,YEAR(G403)&lt;&gt;år))),OR(YEAR(F403&lt;&gt;""),YEAR(G403&lt;&gt;""))),"Der er foretaget en indtastningsfejl. Indskrivnings- eller udskrivningsdatoen er ikke i overenstemmelse med det angivne beregningsår (trin 1)","")))</f>
        <v/>
      </c>
    </row>
    <row r="404" spans="3:13" x14ac:dyDescent="0.3">
      <c r="C404" s="42"/>
      <c r="D404" s="45"/>
      <c r="E404" s="43"/>
      <c r="F404" s="43"/>
      <c r="G404" s="44"/>
      <c r="H404" s="45"/>
      <c r="I404" s="38">
        <f>Børn_beregning!V404</f>
        <v>0</v>
      </c>
      <c r="J404" s="39">
        <f>Børn_beregning!W404</f>
        <v>0</v>
      </c>
      <c r="K404" s="39">
        <f>Børn_beregning!X404</f>
        <v>0</v>
      </c>
      <c r="L404" s="122">
        <f t="shared" si="12"/>
        <v>0</v>
      </c>
      <c r="M404" s="12" t="str">
        <f t="shared" si="13"/>
        <v/>
      </c>
    </row>
    <row r="405" spans="3:13" x14ac:dyDescent="0.3">
      <c r="C405" s="42"/>
      <c r="D405" s="45"/>
      <c r="E405" s="43"/>
      <c r="F405" s="43"/>
      <c r="G405" s="44"/>
      <c r="H405" s="45"/>
      <c r="I405" s="38">
        <f>Børn_beregning!V405</f>
        <v>0</v>
      </c>
      <c r="J405" s="39">
        <f>Børn_beregning!W405</f>
        <v>0</v>
      </c>
      <c r="K405" s="39">
        <f>Børn_beregning!X405</f>
        <v>0</v>
      </c>
      <c r="L405" s="122">
        <f t="shared" si="12"/>
        <v>0</v>
      </c>
      <c r="M405" s="12" t="str">
        <f t="shared" si="13"/>
        <v/>
      </c>
    </row>
    <row r="406" spans="3:13" x14ac:dyDescent="0.3">
      <c r="C406" s="42"/>
      <c r="D406" s="45"/>
      <c r="E406" s="43"/>
      <c r="F406" s="43"/>
      <c r="G406" s="44"/>
      <c r="H406" s="45"/>
      <c r="I406" s="38">
        <f>Børn_beregning!V406</f>
        <v>0</v>
      </c>
      <c r="J406" s="39">
        <f>Børn_beregning!W406</f>
        <v>0</v>
      </c>
      <c r="K406" s="39">
        <f>Børn_beregning!X406</f>
        <v>0</v>
      </c>
      <c r="L406" s="122">
        <f t="shared" si="12"/>
        <v>0</v>
      </c>
      <c r="M406" s="12" t="str">
        <f t="shared" si="13"/>
        <v/>
      </c>
    </row>
    <row r="407" spans="3:13" x14ac:dyDescent="0.3">
      <c r="C407" s="42"/>
      <c r="D407" s="45"/>
      <c r="E407" s="43"/>
      <c r="F407" s="43"/>
      <c r="G407" s="44"/>
      <c r="H407" s="45"/>
      <c r="I407" s="38">
        <f>Børn_beregning!V407</f>
        <v>0</v>
      </c>
      <c r="J407" s="39">
        <f>Børn_beregning!W407</f>
        <v>0</v>
      </c>
      <c r="K407" s="39">
        <f>Børn_beregning!X407</f>
        <v>0</v>
      </c>
      <c r="L407" s="122">
        <f t="shared" si="12"/>
        <v>0</v>
      </c>
      <c r="M407" s="12" t="str">
        <f t="shared" si="13"/>
        <v/>
      </c>
    </row>
    <row r="408" spans="3:13" x14ac:dyDescent="0.3">
      <c r="C408" s="42"/>
      <c r="D408" s="45"/>
      <c r="E408" s="43"/>
      <c r="F408" s="43"/>
      <c r="G408" s="44"/>
      <c r="H408" s="45"/>
      <c r="I408" s="38">
        <f>Børn_beregning!V408</f>
        <v>0</v>
      </c>
      <c r="J408" s="39">
        <f>Børn_beregning!W408</f>
        <v>0</v>
      </c>
      <c r="K408" s="39">
        <f>Børn_beregning!X408</f>
        <v>0</v>
      </c>
      <c r="L408" s="122">
        <f t="shared" si="12"/>
        <v>0</v>
      </c>
      <c r="M408" s="12" t="str">
        <f t="shared" si="13"/>
        <v/>
      </c>
    </row>
    <row r="409" spans="3:13" x14ac:dyDescent="0.3">
      <c r="C409" s="42"/>
      <c r="D409" s="45"/>
      <c r="E409" s="43"/>
      <c r="F409" s="43"/>
      <c r="G409" s="44"/>
      <c r="H409" s="45"/>
      <c r="I409" s="38">
        <f>Børn_beregning!V409</f>
        <v>0</v>
      </c>
      <c r="J409" s="39">
        <f>Børn_beregning!W409</f>
        <v>0</v>
      </c>
      <c r="K409" s="39">
        <f>Børn_beregning!X409</f>
        <v>0</v>
      </c>
      <c r="L409" s="122">
        <f t="shared" si="12"/>
        <v>0</v>
      </c>
      <c r="M409" s="12" t="str">
        <f t="shared" si="13"/>
        <v/>
      </c>
    </row>
    <row r="410" spans="3:13" x14ac:dyDescent="0.3">
      <c r="C410" s="42"/>
      <c r="D410" s="45"/>
      <c r="E410" s="43"/>
      <c r="F410" s="43"/>
      <c r="G410" s="44"/>
      <c r="H410" s="45"/>
      <c r="I410" s="38">
        <f>Børn_beregning!V410</f>
        <v>0</v>
      </c>
      <c r="J410" s="39">
        <f>Børn_beregning!W410</f>
        <v>0</v>
      </c>
      <c r="K410" s="39">
        <f>Børn_beregning!X410</f>
        <v>0</v>
      </c>
      <c r="L410" s="122">
        <f t="shared" si="12"/>
        <v>0</v>
      </c>
      <c r="M410" s="12" t="str">
        <f t="shared" si="13"/>
        <v/>
      </c>
    </row>
    <row r="411" spans="3:13" x14ac:dyDescent="0.3">
      <c r="C411" s="42"/>
      <c r="D411" s="45"/>
      <c r="E411" s="43"/>
      <c r="F411" s="43"/>
      <c r="G411" s="44"/>
      <c r="H411" s="45"/>
      <c r="I411" s="38">
        <f>Børn_beregning!V411</f>
        <v>0</v>
      </c>
      <c r="J411" s="39">
        <f>Børn_beregning!W411</f>
        <v>0</v>
      </c>
      <c r="K411" s="39">
        <f>Børn_beregning!X411</f>
        <v>0</v>
      </c>
      <c r="L411" s="122">
        <f t="shared" si="12"/>
        <v>0</v>
      </c>
      <c r="M411" s="12" t="str">
        <f t="shared" si="13"/>
        <v/>
      </c>
    </row>
    <row r="412" spans="3:13" x14ac:dyDescent="0.3">
      <c r="C412" s="42"/>
      <c r="D412" s="45"/>
      <c r="E412" s="43"/>
      <c r="F412" s="43"/>
      <c r="G412" s="44"/>
      <c r="H412" s="45"/>
      <c r="I412" s="38">
        <f>Børn_beregning!V412</f>
        <v>0</v>
      </c>
      <c r="J412" s="39">
        <f>Børn_beregning!W412</f>
        <v>0</v>
      </c>
      <c r="K412" s="39">
        <f>Børn_beregning!X412</f>
        <v>0</v>
      </c>
      <c r="L412" s="122">
        <f t="shared" si="12"/>
        <v>0</v>
      </c>
      <c r="M412" s="12" t="str">
        <f t="shared" si="13"/>
        <v/>
      </c>
    </row>
    <row r="413" spans="3:13" x14ac:dyDescent="0.3">
      <c r="C413" s="42"/>
      <c r="D413" s="45"/>
      <c r="E413" s="43"/>
      <c r="F413" s="43"/>
      <c r="G413" s="44"/>
      <c r="H413" s="45"/>
      <c r="I413" s="38">
        <f>Børn_beregning!V413</f>
        <v>0</v>
      </c>
      <c r="J413" s="39">
        <f>Børn_beregning!W413</f>
        <v>0</v>
      </c>
      <c r="K413" s="39">
        <f>Børn_beregning!X413</f>
        <v>0</v>
      </c>
      <c r="L413" s="122">
        <f t="shared" si="12"/>
        <v>0</v>
      </c>
      <c r="M413" s="12" t="str">
        <f t="shared" si="13"/>
        <v/>
      </c>
    </row>
    <row r="414" spans="3:13" x14ac:dyDescent="0.3">
      <c r="C414" s="42"/>
      <c r="D414" s="45"/>
      <c r="E414" s="43"/>
      <c r="F414" s="43"/>
      <c r="G414" s="44"/>
      <c r="H414" s="45"/>
      <c r="I414" s="38">
        <f>Børn_beregning!V414</f>
        <v>0</v>
      </c>
      <c r="J414" s="39">
        <f>Børn_beregning!W414</f>
        <v>0</v>
      </c>
      <c r="K414" s="39">
        <f>Børn_beregning!X414</f>
        <v>0</v>
      </c>
      <c r="L414" s="122">
        <f t="shared" si="12"/>
        <v>0</v>
      </c>
      <c r="M414" s="12" t="str">
        <f t="shared" si="13"/>
        <v/>
      </c>
    </row>
    <row r="415" spans="3:13" x14ac:dyDescent="0.3">
      <c r="C415" s="42"/>
      <c r="D415" s="45"/>
      <c r="E415" s="43"/>
      <c r="F415" s="43"/>
      <c r="G415" s="44"/>
      <c r="H415" s="45"/>
      <c r="I415" s="38">
        <f>Børn_beregning!V415</f>
        <v>0</v>
      </c>
      <c r="J415" s="39">
        <f>Børn_beregning!W415</f>
        <v>0</v>
      </c>
      <c r="K415" s="39">
        <f>Børn_beregning!X415</f>
        <v>0</v>
      </c>
      <c r="L415" s="122">
        <f t="shared" si="12"/>
        <v>0</v>
      </c>
      <c r="M415" s="12" t="str">
        <f t="shared" si="13"/>
        <v/>
      </c>
    </row>
    <row r="416" spans="3:13" x14ac:dyDescent="0.3">
      <c r="C416" s="42"/>
      <c r="D416" s="45"/>
      <c r="E416" s="43"/>
      <c r="F416" s="43"/>
      <c r="G416" s="44"/>
      <c r="H416" s="45"/>
      <c r="I416" s="38">
        <f>Børn_beregning!V416</f>
        <v>0</v>
      </c>
      <c r="J416" s="39">
        <f>Børn_beregning!W416</f>
        <v>0</v>
      </c>
      <c r="K416" s="39">
        <f>Børn_beregning!X416</f>
        <v>0</v>
      </c>
      <c r="L416" s="122">
        <f t="shared" si="12"/>
        <v>0</v>
      </c>
      <c r="M416" s="12" t="str">
        <f t="shared" si="13"/>
        <v/>
      </c>
    </row>
    <row r="417" spans="3:13" x14ac:dyDescent="0.3">
      <c r="C417" s="42"/>
      <c r="D417" s="45"/>
      <c r="E417" s="43"/>
      <c r="F417" s="43"/>
      <c r="G417" s="44"/>
      <c r="H417" s="45"/>
      <c r="I417" s="38">
        <f>Børn_beregning!V417</f>
        <v>0</v>
      </c>
      <c r="J417" s="39">
        <f>Børn_beregning!W417</f>
        <v>0</v>
      </c>
      <c r="K417" s="39">
        <f>Børn_beregning!X417</f>
        <v>0</v>
      </c>
      <c r="L417" s="122">
        <f t="shared" si="12"/>
        <v>0</v>
      </c>
      <c r="M417" s="12" t="str">
        <f t="shared" si="13"/>
        <v/>
      </c>
    </row>
    <row r="418" spans="3:13" x14ac:dyDescent="0.3">
      <c r="C418" s="42"/>
      <c r="D418" s="45"/>
      <c r="E418" s="43"/>
      <c r="F418" s="43"/>
      <c r="G418" s="44"/>
      <c r="H418" s="45"/>
      <c r="I418" s="38">
        <f>Børn_beregning!V418</f>
        <v>0</v>
      </c>
      <c r="J418" s="39">
        <f>Børn_beregning!W418</f>
        <v>0</v>
      </c>
      <c r="K418" s="39">
        <f>Børn_beregning!X418</f>
        <v>0</v>
      </c>
      <c r="L418" s="122">
        <f t="shared" si="12"/>
        <v>0</v>
      </c>
      <c r="M418" s="12" t="str">
        <f t="shared" si="13"/>
        <v/>
      </c>
    </row>
    <row r="419" spans="3:13" x14ac:dyDescent="0.3">
      <c r="C419" s="42"/>
      <c r="D419" s="45"/>
      <c r="E419" s="43"/>
      <c r="F419" s="43"/>
      <c r="G419" s="44"/>
      <c r="H419" s="45"/>
      <c r="I419" s="38">
        <f>Børn_beregning!V419</f>
        <v>0</v>
      </c>
      <c r="J419" s="39">
        <f>Børn_beregning!W419</f>
        <v>0</v>
      </c>
      <c r="K419" s="39">
        <f>Børn_beregning!X419</f>
        <v>0</v>
      </c>
      <c r="L419" s="122">
        <f t="shared" si="12"/>
        <v>0</v>
      </c>
      <c r="M419" s="12" t="str">
        <f t="shared" si="13"/>
        <v/>
      </c>
    </row>
    <row r="420" spans="3:13" x14ac:dyDescent="0.3">
      <c r="C420" s="42"/>
      <c r="D420" s="45"/>
      <c r="E420" s="43"/>
      <c r="F420" s="43"/>
      <c r="G420" s="44"/>
      <c r="H420" s="45"/>
      <c r="I420" s="38">
        <f>Børn_beregning!V420</f>
        <v>0</v>
      </c>
      <c r="J420" s="39">
        <f>Børn_beregning!W420</f>
        <v>0</v>
      </c>
      <c r="K420" s="39">
        <f>Børn_beregning!X420</f>
        <v>0</v>
      </c>
      <c r="L420" s="122">
        <f t="shared" si="12"/>
        <v>0</v>
      </c>
      <c r="M420" s="12" t="str">
        <f t="shared" si="13"/>
        <v/>
      </c>
    </row>
    <row r="421" spans="3:13" x14ac:dyDescent="0.3">
      <c r="C421" s="42"/>
      <c r="D421" s="45"/>
      <c r="E421" s="43"/>
      <c r="F421" s="43"/>
      <c r="G421" s="44"/>
      <c r="H421" s="45"/>
      <c r="I421" s="38">
        <f>Børn_beregning!V421</f>
        <v>0</v>
      </c>
      <c r="J421" s="39">
        <f>Børn_beregning!W421</f>
        <v>0</v>
      </c>
      <c r="K421" s="39">
        <f>Børn_beregning!X421</f>
        <v>0</v>
      </c>
      <c r="L421" s="122">
        <f t="shared" si="12"/>
        <v>0</v>
      </c>
      <c r="M421" s="12" t="str">
        <f t="shared" si="13"/>
        <v/>
      </c>
    </row>
    <row r="422" spans="3:13" x14ac:dyDescent="0.3">
      <c r="C422" s="42"/>
      <c r="D422" s="45"/>
      <c r="E422" s="43"/>
      <c r="F422" s="43"/>
      <c r="G422" s="44"/>
      <c r="H422" s="45"/>
      <c r="I422" s="38">
        <f>Børn_beregning!V422</f>
        <v>0</v>
      </c>
      <c r="J422" s="39">
        <f>Børn_beregning!W422</f>
        <v>0</v>
      </c>
      <c r="K422" s="39">
        <f>Børn_beregning!X422</f>
        <v>0</v>
      </c>
      <c r="L422" s="122">
        <f t="shared" si="12"/>
        <v>0</v>
      </c>
      <c r="M422" s="12" t="str">
        <f t="shared" si="13"/>
        <v/>
      </c>
    </row>
    <row r="423" spans="3:13" x14ac:dyDescent="0.3">
      <c r="C423" s="42"/>
      <c r="D423" s="45"/>
      <c r="E423" s="43"/>
      <c r="F423" s="43"/>
      <c r="G423" s="44"/>
      <c r="H423" s="45"/>
      <c r="I423" s="38">
        <f>Børn_beregning!V423</f>
        <v>0</v>
      </c>
      <c r="J423" s="39">
        <f>Børn_beregning!W423</f>
        <v>0</v>
      </c>
      <c r="K423" s="39">
        <f>Børn_beregning!X423</f>
        <v>0</v>
      </c>
      <c r="L423" s="122">
        <f t="shared" si="12"/>
        <v>0</v>
      </c>
      <c r="M423" s="12" t="str">
        <f t="shared" si="13"/>
        <v/>
      </c>
    </row>
    <row r="424" spans="3:13" x14ac:dyDescent="0.3">
      <c r="C424" s="42"/>
      <c r="D424" s="45"/>
      <c r="E424" s="43"/>
      <c r="F424" s="43"/>
      <c r="G424" s="44"/>
      <c r="H424" s="45"/>
      <c r="I424" s="38">
        <f>Børn_beregning!V424</f>
        <v>0</v>
      </c>
      <c r="J424" s="39">
        <f>Børn_beregning!W424</f>
        <v>0</v>
      </c>
      <c r="K424" s="39">
        <f>Børn_beregning!X424</f>
        <v>0</v>
      </c>
      <c r="L424" s="122">
        <f t="shared" si="12"/>
        <v>0</v>
      </c>
      <c r="M424" s="12" t="str">
        <f t="shared" si="13"/>
        <v/>
      </c>
    </row>
    <row r="425" spans="3:13" x14ac:dyDescent="0.3">
      <c r="C425" s="42"/>
      <c r="D425" s="45"/>
      <c r="E425" s="43"/>
      <c r="F425" s="43"/>
      <c r="G425" s="44"/>
      <c r="H425" s="45"/>
      <c r="I425" s="38">
        <f>Børn_beregning!V425</f>
        <v>0</v>
      </c>
      <c r="J425" s="39">
        <f>Børn_beregning!W425</f>
        <v>0</v>
      </c>
      <c r="K425" s="39">
        <f>Børn_beregning!X425</f>
        <v>0</v>
      </c>
      <c r="L425" s="122">
        <f t="shared" si="12"/>
        <v>0</v>
      </c>
      <c r="M425" s="12" t="str">
        <f t="shared" si="13"/>
        <v/>
      </c>
    </row>
    <row r="426" spans="3:13" x14ac:dyDescent="0.3">
      <c r="C426" s="42"/>
      <c r="D426" s="45"/>
      <c r="E426" s="43"/>
      <c r="F426" s="43"/>
      <c r="G426" s="44"/>
      <c r="H426" s="45"/>
      <c r="I426" s="38">
        <f>Børn_beregning!V426</f>
        <v>0</v>
      </c>
      <c r="J426" s="39">
        <f>Børn_beregning!W426</f>
        <v>0</v>
      </c>
      <c r="K426" s="39">
        <f>Børn_beregning!X426</f>
        <v>0</v>
      </c>
      <c r="L426" s="122">
        <f t="shared" si="12"/>
        <v>0</v>
      </c>
      <c r="M426" s="12" t="str">
        <f t="shared" si="13"/>
        <v/>
      </c>
    </row>
    <row r="427" spans="3:13" x14ac:dyDescent="0.3">
      <c r="C427" s="42"/>
      <c r="D427" s="45"/>
      <c r="E427" s="43"/>
      <c r="F427" s="43"/>
      <c r="G427" s="44"/>
      <c r="H427" s="45"/>
      <c r="I427" s="38">
        <f>Børn_beregning!V427</f>
        <v>0</v>
      </c>
      <c r="J427" s="39">
        <f>Børn_beregning!W427</f>
        <v>0</v>
      </c>
      <c r="K427" s="39">
        <f>Børn_beregning!X427</f>
        <v>0</v>
      </c>
      <c r="L427" s="122">
        <f t="shared" si="12"/>
        <v>0</v>
      </c>
      <c r="M427" s="12" t="str">
        <f t="shared" si="13"/>
        <v/>
      </c>
    </row>
    <row r="428" spans="3:13" x14ac:dyDescent="0.3">
      <c r="C428" s="42"/>
      <c r="D428" s="45"/>
      <c r="E428" s="43"/>
      <c r="F428" s="43"/>
      <c r="G428" s="44"/>
      <c r="H428" s="45"/>
      <c r="I428" s="38">
        <f>Børn_beregning!V428</f>
        <v>0</v>
      </c>
      <c r="J428" s="39">
        <f>Børn_beregning!W428</f>
        <v>0</v>
      </c>
      <c r="K428" s="39">
        <f>Børn_beregning!X428</f>
        <v>0</v>
      </c>
      <c r="L428" s="122">
        <f t="shared" si="12"/>
        <v>0</v>
      </c>
      <c r="M428" s="12" t="str">
        <f t="shared" si="13"/>
        <v/>
      </c>
    </row>
    <row r="429" spans="3:13" x14ac:dyDescent="0.3">
      <c r="C429" s="42"/>
      <c r="D429" s="45"/>
      <c r="E429" s="43"/>
      <c r="F429" s="43"/>
      <c r="G429" s="44"/>
      <c r="H429" s="45"/>
      <c r="I429" s="38">
        <f>Børn_beregning!V429</f>
        <v>0</v>
      </c>
      <c r="J429" s="39">
        <f>Børn_beregning!W429</f>
        <v>0</v>
      </c>
      <c r="K429" s="39">
        <f>Børn_beregning!X429</f>
        <v>0</v>
      </c>
      <c r="L429" s="122">
        <f t="shared" si="12"/>
        <v>0</v>
      </c>
      <c r="M429" s="12" t="str">
        <f t="shared" si="13"/>
        <v/>
      </c>
    </row>
    <row r="430" spans="3:13" x14ac:dyDescent="0.3">
      <c r="C430" s="42"/>
      <c r="D430" s="45"/>
      <c r="E430" s="43"/>
      <c r="F430" s="43"/>
      <c r="G430" s="44"/>
      <c r="H430" s="45"/>
      <c r="I430" s="38">
        <f>Børn_beregning!V430</f>
        <v>0</v>
      </c>
      <c r="J430" s="39">
        <f>Børn_beregning!W430</f>
        <v>0</v>
      </c>
      <c r="K430" s="39">
        <f>Børn_beregning!X430</f>
        <v>0</v>
      </c>
      <c r="L430" s="122">
        <f t="shared" si="12"/>
        <v>0</v>
      </c>
      <c r="M430" s="12" t="str">
        <f t="shared" si="13"/>
        <v/>
      </c>
    </row>
    <row r="431" spans="3:13" x14ac:dyDescent="0.3">
      <c r="C431" s="42"/>
      <c r="D431" s="45"/>
      <c r="E431" s="43"/>
      <c r="F431" s="43"/>
      <c r="G431" s="44"/>
      <c r="H431" s="45"/>
      <c r="I431" s="38">
        <f>Børn_beregning!V431</f>
        <v>0</v>
      </c>
      <c r="J431" s="39">
        <f>Børn_beregning!W431</f>
        <v>0</v>
      </c>
      <c r="K431" s="39">
        <f>Børn_beregning!X431</f>
        <v>0</v>
      </c>
      <c r="L431" s="122">
        <f t="shared" si="12"/>
        <v>0</v>
      </c>
      <c r="M431" s="12" t="str">
        <f t="shared" si="13"/>
        <v/>
      </c>
    </row>
    <row r="432" spans="3:13" x14ac:dyDescent="0.3">
      <c r="C432" s="42"/>
      <c r="D432" s="45"/>
      <c r="E432" s="43"/>
      <c r="F432" s="43"/>
      <c r="G432" s="44"/>
      <c r="H432" s="45"/>
      <c r="I432" s="38">
        <f>Børn_beregning!V432</f>
        <v>0</v>
      </c>
      <c r="J432" s="39">
        <f>Børn_beregning!W432</f>
        <v>0</v>
      </c>
      <c r="K432" s="39">
        <f>Børn_beregning!X432</f>
        <v>0</v>
      </c>
      <c r="L432" s="122">
        <f t="shared" si="12"/>
        <v>0</v>
      </c>
      <c r="M432" s="12" t="str">
        <f t="shared" si="13"/>
        <v/>
      </c>
    </row>
    <row r="433" spans="3:13" x14ac:dyDescent="0.3">
      <c r="C433" s="42"/>
      <c r="D433" s="45"/>
      <c r="E433" s="43"/>
      <c r="F433" s="43"/>
      <c r="G433" s="44"/>
      <c r="H433" s="45"/>
      <c r="I433" s="38">
        <f>Børn_beregning!V433</f>
        <v>0</v>
      </c>
      <c r="J433" s="39">
        <f>Børn_beregning!W433</f>
        <v>0</v>
      </c>
      <c r="K433" s="39">
        <f>Børn_beregning!X433</f>
        <v>0</v>
      </c>
      <c r="L433" s="122">
        <f t="shared" si="12"/>
        <v>0</v>
      </c>
      <c r="M433" s="12" t="str">
        <f t="shared" si="13"/>
        <v/>
      </c>
    </row>
    <row r="434" spans="3:13" x14ac:dyDescent="0.3">
      <c r="C434" s="42"/>
      <c r="D434" s="45"/>
      <c r="E434" s="43"/>
      <c r="F434" s="43"/>
      <c r="G434" s="44"/>
      <c r="H434" s="45"/>
      <c r="I434" s="38">
        <f>Børn_beregning!V434</f>
        <v>0</v>
      </c>
      <c r="J434" s="39">
        <f>Børn_beregning!W434</f>
        <v>0</v>
      </c>
      <c r="K434" s="39">
        <f>Børn_beregning!X434</f>
        <v>0</v>
      </c>
      <c r="L434" s="122">
        <f t="shared" si="12"/>
        <v>0</v>
      </c>
      <c r="M434" s="12" t="str">
        <f t="shared" si="13"/>
        <v/>
      </c>
    </row>
    <row r="435" spans="3:13" x14ac:dyDescent="0.3">
      <c r="C435" s="42"/>
      <c r="D435" s="45"/>
      <c r="E435" s="43"/>
      <c r="F435" s="43"/>
      <c r="G435" s="44"/>
      <c r="H435" s="45"/>
      <c r="I435" s="38">
        <f>Børn_beregning!V435</f>
        <v>0</v>
      </c>
      <c r="J435" s="39">
        <f>Børn_beregning!W435</f>
        <v>0</v>
      </c>
      <c r="K435" s="39">
        <f>Børn_beregning!X435</f>
        <v>0</v>
      </c>
      <c r="L435" s="122">
        <f t="shared" si="12"/>
        <v>0</v>
      </c>
      <c r="M435" s="12" t="str">
        <f t="shared" si="13"/>
        <v/>
      </c>
    </row>
    <row r="436" spans="3:13" x14ac:dyDescent="0.3">
      <c r="C436" s="42"/>
      <c r="D436" s="45"/>
      <c r="E436" s="43"/>
      <c r="F436" s="43"/>
      <c r="G436" s="44"/>
      <c r="H436" s="45"/>
      <c r="I436" s="38">
        <f>Børn_beregning!V436</f>
        <v>0</v>
      </c>
      <c r="J436" s="39">
        <f>Børn_beregning!W436</f>
        <v>0</v>
      </c>
      <c r="K436" s="39">
        <f>Børn_beregning!X436</f>
        <v>0</v>
      </c>
      <c r="L436" s="122">
        <f t="shared" si="12"/>
        <v>0</v>
      </c>
      <c r="M436" s="12" t="str">
        <f t="shared" si="13"/>
        <v/>
      </c>
    </row>
    <row r="437" spans="3:13" x14ac:dyDescent="0.3">
      <c r="C437" s="42"/>
      <c r="D437" s="45"/>
      <c r="E437" s="43"/>
      <c r="F437" s="43"/>
      <c r="G437" s="44"/>
      <c r="H437" s="45"/>
      <c r="I437" s="38">
        <f>Børn_beregning!V437</f>
        <v>0</v>
      </c>
      <c r="J437" s="39">
        <f>Børn_beregning!W437</f>
        <v>0</v>
      </c>
      <c r="K437" s="39">
        <f>Børn_beregning!X437</f>
        <v>0</v>
      </c>
      <c r="L437" s="122">
        <f t="shared" si="12"/>
        <v>0</v>
      </c>
      <c r="M437" s="12" t="str">
        <f t="shared" si="13"/>
        <v/>
      </c>
    </row>
    <row r="438" spans="3:13" x14ac:dyDescent="0.3">
      <c r="C438" s="42"/>
      <c r="D438" s="45"/>
      <c r="E438" s="43"/>
      <c r="F438" s="43"/>
      <c r="G438" s="44"/>
      <c r="H438" s="45"/>
      <c r="I438" s="38">
        <f>Børn_beregning!V438</f>
        <v>0</v>
      </c>
      <c r="J438" s="39">
        <f>Børn_beregning!W438</f>
        <v>0</v>
      </c>
      <c r="K438" s="39">
        <f>Børn_beregning!X438</f>
        <v>0</v>
      </c>
      <c r="L438" s="122">
        <f t="shared" si="12"/>
        <v>0</v>
      </c>
      <c r="M438" s="12" t="str">
        <f t="shared" si="13"/>
        <v/>
      </c>
    </row>
    <row r="439" spans="3:13" x14ac:dyDescent="0.3">
      <c r="C439" s="42"/>
      <c r="D439" s="45"/>
      <c r="E439" s="43"/>
      <c r="F439" s="43"/>
      <c r="G439" s="44"/>
      <c r="H439" s="45"/>
      <c r="I439" s="38">
        <f>Børn_beregning!V439</f>
        <v>0</v>
      </c>
      <c r="J439" s="39">
        <f>Børn_beregning!W439</f>
        <v>0</v>
      </c>
      <c r="K439" s="39">
        <f>Børn_beregning!X439</f>
        <v>0</v>
      </c>
      <c r="L439" s="122">
        <f t="shared" si="12"/>
        <v>0</v>
      </c>
      <c r="M439" s="12" t="str">
        <f t="shared" si="13"/>
        <v/>
      </c>
    </row>
    <row r="440" spans="3:13" x14ac:dyDescent="0.3">
      <c r="C440" s="42"/>
      <c r="D440" s="45"/>
      <c r="E440" s="43"/>
      <c r="F440" s="43"/>
      <c r="G440" s="44"/>
      <c r="H440" s="45"/>
      <c r="I440" s="38">
        <f>Børn_beregning!V440</f>
        <v>0</v>
      </c>
      <c r="J440" s="39">
        <f>Børn_beregning!W440</f>
        <v>0</v>
      </c>
      <c r="K440" s="39">
        <f>Børn_beregning!X440</f>
        <v>0</v>
      </c>
      <c r="L440" s="122">
        <f t="shared" si="12"/>
        <v>0</v>
      </c>
      <c r="M440" s="12" t="str">
        <f t="shared" si="13"/>
        <v/>
      </c>
    </row>
    <row r="441" spans="3:13" x14ac:dyDescent="0.3">
      <c r="C441" s="42"/>
      <c r="D441" s="45"/>
      <c r="E441" s="43"/>
      <c r="F441" s="43"/>
      <c r="G441" s="44"/>
      <c r="H441" s="45"/>
      <c r="I441" s="38">
        <f>Børn_beregning!V441</f>
        <v>0</v>
      </c>
      <c r="J441" s="39">
        <f>Børn_beregning!W441</f>
        <v>0</v>
      </c>
      <c r="K441" s="39">
        <f>Børn_beregning!X441</f>
        <v>0</v>
      </c>
      <c r="L441" s="122">
        <f t="shared" si="12"/>
        <v>0</v>
      </c>
      <c r="M441" s="12" t="str">
        <f t="shared" si="13"/>
        <v/>
      </c>
    </row>
    <row r="442" spans="3:13" x14ac:dyDescent="0.3">
      <c r="C442" s="42"/>
      <c r="D442" s="45"/>
      <c r="E442" s="43"/>
      <c r="F442" s="43"/>
      <c r="G442" s="44"/>
      <c r="H442" s="45"/>
      <c r="I442" s="38">
        <f>Børn_beregning!V442</f>
        <v>0</v>
      </c>
      <c r="J442" s="39">
        <f>Børn_beregning!W442</f>
        <v>0</v>
      </c>
      <c r="K442" s="39">
        <f>Børn_beregning!X442</f>
        <v>0</v>
      </c>
      <c r="L442" s="122">
        <f t="shared" si="12"/>
        <v>0</v>
      </c>
      <c r="M442" s="12" t="str">
        <f t="shared" si="13"/>
        <v/>
      </c>
    </row>
    <row r="443" spans="3:13" x14ac:dyDescent="0.3">
      <c r="C443" s="42"/>
      <c r="D443" s="45"/>
      <c r="E443" s="43"/>
      <c r="F443" s="43"/>
      <c r="G443" s="44"/>
      <c r="H443" s="45"/>
      <c r="I443" s="38">
        <f>Børn_beregning!V443</f>
        <v>0</v>
      </c>
      <c r="J443" s="39">
        <f>Børn_beregning!W443</f>
        <v>0</v>
      </c>
      <c r="K443" s="39">
        <f>Børn_beregning!X443</f>
        <v>0</v>
      </c>
      <c r="L443" s="122">
        <f t="shared" si="12"/>
        <v>0</v>
      </c>
      <c r="M443" s="12" t="str">
        <f t="shared" si="13"/>
        <v/>
      </c>
    </row>
    <row r="444" spans="3:13" x14ac:dyDescent="0.3">
      <c r="C444" s="42"/>
      <c r="D444" s="45"/>
      <c r="E444" s="43"/>
      <c r="F444" s="43"/>
      <c r="G444" s="44"/>
      <c r="H444" s="45"/>
      <c r="I444" s="38">
        <f>Børn_beregning!V444</f>
        <v>0</v>
      </c>
      <c r="J444" s="39">
        <f>Børn_beregning!W444</f>
        <v>0</v>
      </c>
      <c r="K444" s="39">
        <f>Børn_beregning!X444</f>
        <v>0</v>
      </c>
      <c r="L444" s="122">
        <f t="shared" si="12"/>
        <v>0</v>
      </c>
      <c r="M444" s="12" t="str">
        <f t="shared" si="13"/>
        <v/>
      </c>
    </row>
    <row r="445" spans="3:13" x14ac:dyDescent="0.3">
      <c r="C445" s="42"/>
      <c r="D445" s="45"/>
      <c r="E445" s="43"/>
      <c r="F445" s="43"/>
      <c r="G445" s="44"/>
      <c r="H445" s="45"/>
      <c r="I445" s="38">
        <f>Børn_beregning!V445</f>
        <v>0</v>
      </c>
      <c r="J445" s="39">
        <f>Børn_beregning!W445</f>
        <v>0</v>
      </c>
      <c r="K445" s="39">
        <f>Børn_beregning!X445</f>
        <v>0</v>
      </c>
      <c r="L445" s="122">
        <f t="shared" si="12"/>
        <v>0</v>
      </c>
      <c r="M445" s="12" t="str">
        <f t="shared" si="13"/>
        <v/>
      </c>
    </row>
    <row r="446" spans="3:13" x14ac:dyDescent="0.3">
      <c r="C446" s="42"/>
      <c r="D446" s="45"/>
      <c r="E446" s="43"/>
      <c r="F446" s="43"/>
      <c r="G446" s="44"/>
      <c r="H446" s="45"/>
      <c r="I446" s="38">
        <f>Børn_beregning!V446</f>
        <v>0</v>
      </c>
      <c r="J446" s="39">
        <f>Børn_beregning!W446</f>
        <v>0</v>
      </c>
      <c r="K446" s="39">
        <f>Børn_beregning!X446</f>
        <v>0</v>
      </c>
      <c r="L446" s="122">
        <f t="shared" si="12"/>
        <v>0</v>
      </c>
      <c r="M446" s="12" t="str">
        <f t="shared" si="13"/>
        <v/>
      </c>
    </row>
    <row r="447" spans="3:13" x14ac:dyDescent="0.3">
      <c r="C447" s="42"/>
      <c r="D447" s="45"/>
      <c r="E447" s="43"/>
      <c r="F447" s="43"/>
      <c r="G447" s="44"/>
      <c r="H447" s="45"/>
      <c r="I447" s="38">
        <f>Børn_beregning!V447</f>
        <v>0</v>
      </c>
      <c r="J447" s="39">
        <f>Børn_beregning!W447</f>
        <v>0</v>
      </c>
      <c r="K447" s="39">
        <f>Børn_beregning!X447</f>
        <v>0</v>
      </c>
      <c r="L447" s="122">
        <f t="shared" si="12"/>
        <v>0</v>
      </c>
      <c r="M447" s="12" t="str">
        <f t="shared" si="13"/>
        <v/>
      </c>
    </row>
    <row r="448" spans="3:13" x14ac:dyDescent="0.3">
      <c r="C448" s="42"/>
      <c r="D448" s="45"/>
      <c r="E448" s="43"/>
      <c r="F448" s="43"/>
      <c r="G448" s="44"/>
      <c r="H448" s="45"/>
      <c r="I448" s="38">
        <f>Børn_beregning!V448</f>
        <v>0</v>
      </c>
      <c r="J448" s="39">
        <f>Børn_beregning!W448</f>
        <v>0</v>
      </c>
      <c r="K448" s="39">
        <f>Børn_beregning!X448</f>
        <v>0</v>
      </c>
      <c r="L448" s="122">
        <f t="shared" si="12"/>
        <v>0</v>
      </c>
      <c r="M448" s="12" t="str">
        <f t="shared" si="13"/>
        <v/>
      </c>
    </row>
    <row r="449" spans="3:13" x14ac:dyDescent="0.3">
      <c r="C449" s="42"/>
      <c r="D449" s="45"/>
      <c r="E449" s="43"/>
      <c r="F449" s="43"/>
      <c r="G449" s="44"/>
      <c r="H449" s="45"/>
      <c r="I449" s="38">
        <f>Børn_beregning!V449</f>
        <v>0</v>
      </c>
      <c r="J449" s="39">
        <f>Børn_beregning!W449</f>
        <v>0</v>
      </c>
      <c r="K449" s="39">
        <f>Børn_beregning!X449</f>
        <v>0</v>
      </c>
      <c r="L449" s="122">
        <f t="shared" si="12"/>
        <v>0</v>
      </c>
      <c r="M449" s="12" t="str">
        <f t="shared" si="13"/>
        <v/>
      </c>
    </row>
    <row r="450" spans="3:13" x14ac:dyDescent="0.3">
      <c r="C450" s="42"/>
      <c r="D450" s="45"/>
      <c r="E450" s="43"/>
      <c r="F450" s="43"/>
      <c r="G450" s="44"/>
      <c r="H450" s="45"/>
      <c r="I450" s="38">
        <f>Børn_beregning!V450</f>
        <v>0</v>
      </c>
      <c r="J450" s="39">
        <f>Børn_beregning!W450</f>
        <v>0</v>
      </c>
      <c r="K450" s="39">
        <f>Børn_beregning!X450</f>
        <v>0</v>
      </c>
      <c r="L450" s="122">
        <f t="shared" si="12"/>
        <v>0</v>
      </c>
      <c r="M450" s="12" t="str">
        <f t="shared" si="13"/>
        <v/>
      </c>
    </row>
    <row r="451" spans="3:13" x14ac:dyDescent="0.3">
      <c r="C451" s="42"/>
      <c r="D451" s="45"/>
      <c r="E451" s="43"/>
      <c r="F451" s="43"/>
      <c r="G451" s="44"/>
      <c r="H451" s="45"/>
      <c r="I451" s="38">
        <f>Børn_beregning!V451</f>
        <v>0</v>
      </c>
      <c r="J451" s="39">
        <f>Børn_beregning!W451</f>
        <v>0</v>
      </c>
      <c r="K451" s="39">
        <f>Børn_beregning!X451</f>
        <v>0</v>
      </c>
      <c r="L451" s="122">
        <f t="shared" si="12"/>
        <v>0</v>
      </c>
      <c r="M451" s="12" t="str">
        <f t="shared" si="13"/>
        <v/>
      </c>
    </row>
    <row r="452" spans="3:13" x14ac:dyDescent="0.3">
      <c r="C452" s="42"/>
      <c r="D452" s="45"/>
      <c r="E452" s="43"/>
      <c r="F452" s="43"/>
      <c r="G452" s="44"/>
      <c r="H452" s="45"/>
      <c r="I452" s="38">
        <f>Børn_beregning!V452</f>
        <v>0</v>
      </c>
      <c r="J452" s="39">
        <f>Børn_beregning!W452</f>
        <v>0</v>
      </c>
      <c r="K452" s="39">
        <f>Børn_beregning!X452</f>
        <v>0</v>
      </c>
      <c r="L452" s="122">
        <f t="shared" si="12"/>
        <v>0</v>
      </c>
      <c r="M452" s="12" t="str">
        <f t="shared" si="13"/>
        <v/>
      </c>
    </row>
    <row r="453" spans="3:13" x14ac:dyDescent="0.3">
      <c r="C453" s="42"/>
      <c r="D453" s="45"/>
      <c r="E453" s="43"/>
      <c r="F453" s="43"/>
      <c r="G453" s="44"/>
      <c r="H453" s="45"/>
      <c r="I453" s="38">
        <f>Børn_beregning!V453</f>
        <v>0</v>
      </c>
      <c r="J453" s="39">
        <f>Børn_beregning!W453</f>
        <v>0</v>
      </c>
      <c r="K453" s="39">
        <f>Børn_beregning!X453</f>
        <v>0</v>
      </c>
      <c r="L453" s="122">
        <f t="shared" si="12"/>
        <v>0</v>
      </c>
      <c r="M453" s="12" t="str">
        <f t="shared" si="13"/>
        <v/>
      </c>
    </row>
    <row r="454" spans="3:13" x14ac:dyDescent="0.3">
      <c r="C454" s="42"/>
      <c r="D454" s="45"/>
      <c r="E454" s="43"/>
      <c r="F454" s="43"/>
      <c r="G454" s="44"/>
      <c r="H454" s="45"/>
      <c r="I454" s="38">
        <f>Børn_beregning!V454</f>
        <v>0</v>
      </c>
      <c r="J454" s="39">
        <f>Børn_beregning!W454</f>
        <v>0</v>
      </c>
      <c r="K454" s="39">
        <f>Børn_beregning!X454</f>
        <v>0</v>
      </c>
      <c r="L454" s="122">
        <f t="shared" si="12"/>
        <v>0</v>
      </c>
      <c r="M454" s="12" t="str">
        <f t="shared" si="13"/>
        <v/>
      </c>
    </row>
    <row r="455" spans="3:13" x14ac:dyDescent="0.3">
      <c r="C455" s="42"/>
      <c r="D455" s="45"/>
      <c r="E455" s="43"/>
      <c r="F455" s="43"/>
      <c r="G455" s="44"/>
      <c r="H455" s="45"/>
      <c r="I455" s="38">
        <f>Børn_beregning!V455</f>
        <v>0</v>
      </c>
      <c r="J455" s="39">
        <f>Børn_beregning!W455</f>
        <v>0</v>
      </c>
      <c r="K455" s="39">
        <f>Børn_beregning!X455</f>
        <v>0</v>
      </c>
      <c r="L455" s="122">
        <f t="shared" si="12"/>
        <v>0</v>
      </c>
      <c r="M455" s="12" t="str">
        <f t="shared" si="13"/>
        <v/>
      </c>
    </row>
    <row r="456" spans="3:13" x14ac:dyDescent="0.3">
      <c r="C456" s="42"/>
      <c r="D456" s="45"/>
      <c r="E456" s="43"/>
      <c r="F456" s="43"/>
      <c r="G456" s="44"/>
      <c r="H456" s="45"/>
      <c r="I456" s="38">
        <f>Børn_beregning!V456</f>
        <v>0</v>
      </c>
      <c r="J456" s="39">
        <f>Børn_beregning!W456</f>
        <v>0</v>
      </c>
      <c r="K456" s="39">
        <f>Børn_beregning!X456</f>
        <v>0</v>
      </c>
      <c r="L456" s="122">
        <f t="shared" si="12"/>
        <v>0</v>
      </c>
      <c r="M456" s="12" t="str">
        <f t="shared" si="13"/>
        <v/>
      </c>
    </row>
    <row r="457" spans="3:13" x14ac:dyDescent="0.3">
      <c r="C457" s="42"/>
      <c r="D457" s="45"/>
      <c r="E457" s="43"/>
      <c r="F457" s="43"/>
      <c r="G457" s="44"/>
      <c r="H457" s="45"/>
      <c r="I457" s="38">
        <f>Børn_beregning!V457</f>
        <v>0</v>
      </c>
      <c r="J457" s="39">
        <f>Børn_beregning!W457</f>
        <v>0</v>
      </c>
      <c r="K457" s="39">
        <f>Børn_beregning!X457</f>
        <v>0</v>
      </c>
      <c r="L457" s="122">
        <f t="shared" si="12"/>
        <v>0</v>
      </c>
      <c r="M457" s="12" t="str">
        <f t="shared" si="13"/>
        <v/>
      </c>
    </row>
    <row r="458" spans="3:13" x14ac:dyDescent="0.3">
      <c r="C458" s="42"/>
      <c r="D458" s="45"/>
      <c r="E458" s="43"/>
      <c r="F458" s="43"/>
      <c r="G458" s="44"/>
      <c r="H458" s="45"/>
      <c r="I458" s="38">
        <f>Børn_beregning!V458</f>
        <v>0</v>
      </c>
      <c r="J458" s="39">
        <f>Børn_beregning!W458</f>
        <v>0</v>
      </c>
      <c r="K458" s="39">
        <f>Børn_beregning!X458</f>
        <v>0</v>
      </c>
      <c r="L458" s="122">
        <f t="shared" si="12"/>
        <v>0</v>
      </c>
      <c r="M458" s="12" t="str">
        <f t="shared" si="13"/>
        <v/>
      </c>
    </row>
    <row r="459" spans="3:13" x14ac:dyDescent="0.3">
      <c r="C459" s="42"/>
      <c r="D459" s="45"/>
      <c r="E459" s="43"/>
      <c r="F459" s="43"/>
      <c r="G459" s="44"/>
      <c r="H459" s="45"/>
      <c r="I459" s="38">
        <f>Børn_beregning!V459</f>
        <v>0</v>
      </c>
      <c r="J459" s="39">
        <f>Børn_beregning!W459</f>
        <v>0</v>
      </c>
      <c r="K459" s="39">
        <f>Børn_beregning!X459</f>
        <v>0</v>
      </c>
      <c r="L459" s="122">
        <f t="shared" si="12"/>
        <v>0</v>
      </c>
      <c r="M459" s="12" t="str">
        <f t="shared" si="13"/>
        <v/>
      </c>
    </row>
    <row r="460" spans="3:13" x14ac:dyDescent="0.3">
      <c r="C460" s="42"/>
      <c r="D460" s="45"/>
      <c r="E460" s="43"/>
      <c r="F460" s="43"/>
      <c r="G460" s="44"/>
      <c r="H460" s="45"/>
      <c r="I460" s="38">
        <f>Børn_beregning!V460</f>
        <v>0</v>
      </c>
      <c r="J460" s="39">
        <f>Børn_beregning!W460</f>
        <v>0</v>
      </c>
      <c r="K460" s="39">
        <f>Børn_beregning!X460</f>
        <v>0</v>
      </c>
      <c r="L460" s="122">
        <f t="shared" si="12"/>
        <v>0</v>
      </c>
      <c r="M460" s="12" t="str">
        <f t="shared" si="13"/>
        <v/>
      </c>
    </row>
    <row r="461" spans="3:13" x14ac:dyDescent="0.3">
      <c r="C461" s="42"/>
      <c r="D461" s="45"/>
      <c r="E461" s="43"/>
      <c r="F461" s="43"/>
      <c r="G461" s="44"/>
      <c r="H461" s="45"/>
      <c r="I461" s="38">
        <f>Børn_beregning!V461</f>
        <v>0</v>
      </c>
      <c r="J461" s="39">
        <f>Børn_beregning!W461</f>
        <v>0</v>
      </c>
      <c r="K461" s="39">
        <f>Børn_beregning!X461</f>
        <v>0</v>
      </c>
      <c r="L461" s="122">
        <f t="shared" si="12"/>
        <v>0</v>
      </c>
      <c r="M461" s="12" t="str">
        <f t="shared" si="13"/>
        <v/>
      </c>
    </row>
    <row r="462" spans="3:13" x14ac:dyDescent="0.3">
      <c r="C462" s="42"/>
      <c r="D462" s="45"/>
      <c r="E462" s="43"/>
      <c r="F462" s="43"/>
      <c r="G462" s="44"/>
      <c r="H462" s="45"/>
      <c r="I462" s="38">
        <f>Børn_beregning!V462</f>
        <v>0</v>
      </c>
      <c r="J462" s="39">
        <f>Børn_beregning!W462</f>
        <v>0</v>
      </c>
      <c r="K462" s="39">
        <f>Børn_beregning!X462</f>
        <v>0</v>
      </c>
      <c r="L462" s="122">
        <f t="shared" si="12"/>
        <v>0</v>
      </c>
      <c r="M462" s="12" t="str">
        <f t="shared" si="13"/>
        <v/>
      </c>
    </row>
    <row r="463" spans="3:13" x14ac:dyDescent="0.3">
      <c r="C463" s="42"/>
      <c r="D463" s="45"/>
      <c r="E463" s="43"/>
      <c r="F463" s="43"/>
      <c r="G463" s="44"/>
      <c r="H463" s="45"/>
      <c r="I463" s="38">
        <f>Børn_beregning!V463</f>
        <v>0</v>
      </c>
      <c r="J463" s="39">
        <f>Børn_beregning!W463</f>
        <v>0</v>
      </c>
      <c r="K463" s="39">
        <f>Børn_beregning!X463</f>
        <v>0</v>
      </c>
      <c r="L463" s="122">
        <f t="shared" si="12"/>
        <v>0</v>
      </c>
      <c r="M463" s="12" t="str">
        <f t="shared" si="13"/>
        <v/>
      </c>
    </row>
    <row r="464" spans="3:13" x14ac:dyDescent="0.3">
      <c r="C464" s="42"/>
      <c r="D464" s="45"/>
      <c r="E464" s="43"/>
      <c r="F464" s="43"/>
      <c r="G464" s="44"/>
      <c r="H464" s="45"/>
      <c r="I464" s="38">
        <f>Børn_beregning!V464</f>
        <v>0</v>
      </c>
      <c r="J464" s="39">
        <f>Børn_beregning!W464</f>
        <v>0</v>
      </c>
      <c r="K464" s="39">
        <f>Børn_beregning!X464</f>
        <v>0</v>
      </c>
      <c r="L464" s="122">
        <f t="shared" si="12"/>
        <v>0</v>
      </c>
      <c r="M464" s="12" t="str">
        <f t="shared" si="13"/>
        <v/>
      </c>
    </row>
    <row r="465" spans="3:13" x14ac:dyDescent="0.3">
      <c r="C465" s="42"/>
      <c r="D465" s="45"/>
      <c r="E465" s="43"/>
      <c r="F465" s="43"/>
      <c r="G465" s="44"/>
      <c r="H465" s="45"/>
      <c r="I465" s="38">
        <f>Børn_beregning!V465</f>
        <v>0</v>
      </c>
      <c r="J465" s="39">
        <f>Børn_beregning!W465</f>
        <v>0</v>
      </c>
      <c r="K465" s="39">
        <f>Børn_beregning!X465</f>
        <v>0</v>
      </c>
      <c r="L465" s="122">
        <f t="shared" si="12"/>
        <v>0</v>
      </c>
      <c r="M465" s="12" t="str">
        <f t="shared" si="13"/>
        <v/>
      </c>
    </row>
    <row r="466" spans="3:13" x14ac:dyDescent="0.3">
      <c r="C466" s="42"/>
      <c r="D466" s="45"/>
      <c r="E466" s="43"/>
      <c r="F466" s="43"/>
      <c r="G466" s="44"/>
      <c r="H466" s="45"/>
      <c r="I466" s="38">
        <f>Børn_beregning!V466</f>
        <v>0</v>
      </c>
      <c r="J466" s="39">
        <f>Børn_beregning!W466</f>
        <v>0</v>
      </c>
      <c r="K466" s="39">
        <f>Børn_beregning!X466</f>
        <v>0</v>
      </c>
      <c r="L466" s="122">
        <f t="shared" si="12"/>
        <v>0</v>
      </c>
      <c r="M466" s="12" t="str">
        <f t="shared" si="13"/>
        <v/>
      </c>
    </row>
    <row r="467" spans="3:13" x14ac:dyDescent="0.3">
      <c r="C467" s="42"/>
      <c r="D467" s="45"/>
      <c r="E467" s="43"/>
      <c r="F467" s="43"/>
      <c r="G467" s="44"/>
      <c r="H467" s="45"/>
      <c r="I467" s="38">
        <f>Børn_beregning!V467</f>
        <v>0</v>
      </c>
      <c r="J467" s="39">
        <f>Børn_beregning!W467</f>
        <v>0</v>
      </c>
      <c r="K467" s="39">
        <f>Børn_beregning!X467</f>
        <v>0</v>
      </c>
      <c r="L467" s="122">
        <f t="shared" ref="L467:L530" si="14">IF(OR(F467="",G467=""),0,IF(AND(AND(F467&lt;&gt;"",G467&lt;&gt;""),F467&gt;G467),1,IF(AND(år&lt;&gt;0,(AND(OR(YEAR(F467)&lt;&gt;år,YEAR(G467)&lt;&gt;år))),OR(YEAR(F467&lt;&gt;""),YEAR(G467&lt;&gt;""))),1,0)))</f>
        <v>0</v>
      </c>
      <c r="M467" s="12" t="str">
        <f t="shared" ref="M467:M530" si="15">IF(AND(AND(F467&lt;&gt;"",G467&lt;&gt;""),F467&gt;G467),"Der er foretaget en indtastningsfejl. Indskrivningsdatoen ligger efter udskrivningsdatoen, hvilket medfører, at fuldtidsomregningen bliver negativ",IF(OR(F467="",G467=""),"",IF(AND(år&lt;&gt;0,(AND(OR(YEAR(F467)&lt;&gt;år,YEAR(G467)&lt;&gt;år))),OR(YEAR(F467&lt;&gt;""),YEAR(G467&lt;&gt;""))),"Der er foretaget en indtastningsfejl. Indskrivnings- eller udskrivningsdatoen er ikke i overenstemmelse med det angivne beregningsår (trin 1)","")))</f>
        <v/>
      </c>
    </row>
    <row r="468" spans="3:13" x14ac:dyDescent="0.3">
      <c r="C468" s="42"/>
      <c r="D468" s="45"/>
      <c r="E468" s="43"/>
      <c r="F468" s="43"/>
      <c r="G468" s="44"/>
      <c r="H468" s="45"/>
      <c r="I468" s="38">
        <f>Børn_beregning!V468</f>
        <v>0</v>
      </c>
      <c r="J468" s="39">
        <f>Børn_beregning!W468</f>
        <v>0</v>
      </c>
      <c r="K468" s="39">
        <f>Børn_beregning!X468</f>
        <v>0</v>
      </c>
      <c r="L468" s="122">
        <f t="shared" si="14"/>
        <v>0</v>
      </c>
      <c r="M468" s="12" t="str">
        <f t="shared" si="15"/>
        <v/>
      </c>
    </row>
    <row r="469" spans="3:13" x14ac:dyDescent="0.3">
      <c r="C469" s="42"/>
      <c r="D469" s="45"/>
      <c r="E469" s="43"/>
      <c r="F469" s="43"/>
      <c r="G469" s="44"/>
      <c r="H469" s="45"/>
      <c r="I469" s="38">
        <f>Børn_beregning!V469</f>
        <v>0</v>
      </c>
      <c r="J469" s="39">
        <f>Børn_beregning!W469</f>
        <v>0</v>
      </c>
      <c r="K469" s="39">
        <f>Børn_beregning!X469</f>
        <v>0</v>
      </c>
      <c r="L469" s="122">
        <f t="shared" si="14"/>
        <v>0</v>
      </c>
      <c r="M469" s="12" t="str">
        <f t="shared" si="15"/>
        <v/>
      </c>
    </row>
    <row r="470" spans="3:13" x14ac:dyDescent="0.3">
      <c r="C470" s="42"/>
      <c r="D470" s="45"/>
      <c r="E470" s="43"/>
      <c r="F470" s="43"/>
      <c r="G470" s="44"/>
      <c r="H470" s="45"/>
      <c r="I470" s="38">
        <f>Børn_beregning!V470</f>
        <v>0</v>
      </c>
      <c r="J470" s="39">
        <f>Børn_beregning!W470</f>
        <v>0</v>
      </c>
      <c r="K470" s="39">
        <f>Børn_beregning!X470</f>
        <v>0</v>
      </c>
      <c r="L470" s="122">
        <f t="shared" si="14"/>
        <v>0</v>
      </c>
      <c r="M470" s="12" t="str">
        <f t="shared" si="15"/>
        <v/>
      </c>
    </row>
    <row r="471" spans="3:13" x14ac:dyDescent="0.3">
      <c r="C471" s="42"/>
      <c r="D471" s="45"/>
      <c r="E471" s="43"/>
      <c r="F471" s="43"/>
      <c r="G471" s="44"/>
      <c r="H471" s="45"/>
      <c r="I471" s="38">
        <f>Børn_beregning!V471</f>
        <v>0</v>
      </c>
      <c r="J471" s="39">
        <f>Børn_beregning!W471</f>
        <v>0</v>
      </c>
      <c r="K471" s="39">
        <f>Børn_beregning!X471</f>
        <v>0</v>
      </c>
      <c r="L471" s="122">
        <f t="shared" si="14"/>
        <v>0</v>
      </c>
      <c r="M471" s="12" t="str">
        <f t="shared" si="15"/>
        <v/>
      </c>
    </row>
    <row r="472" spans="3:13" x14ac:dyDescent="0.3">
      <c r="C472" s="42"/>
      <c r="D472" s="45"/>
      <c r="E472" s="43"/>
      <c r="F472" s="43"/>
      <c r="G472" s="44"/>
      <c r="H472" s="45"/>
      <c r="I472" s="38">
        <f>Børn_beregning!V472</f>
        <v>0</v>
      </c>
      <c r="J472" s="39">
        <f>Børn_beregning!W472</f>
        <v>0</v>
      </c>
      <c r="K472" s="39">
        <f>Børn_beregning!X472</f>
        <v>0</v>
      </c>
      <c r="L472" s="122">
        <f t="shared" si="14"/>
        <v>0</v>
      </c>
      <c r="M472" s="12" t="str">
        <f t="shared" si="15"/>
        <v/>
      </c>
    </row>
    <row r="473" spans="3:13" x14ac:dyDescent="0.3">
      <c r="C473" s="42"/>
      <c r="D473" s="45"/>
      <c r="E473" s="43"/>
      <c r="F473" s="43"/>
      <c r="G473" s="44"/>
      <c r="H473" s="45"/>
      <c r="I473" s="38">
        <f>Børn_beregning!V473</f>
        <v>0</v>
      </c>
      <c r="J473" s="39">
        <f>Børn_beregning!W473</f>
        <v>0</v>
      </c>
      <c r="K473" s="39">
        <f>Børn_beregning!X473</f>
        <v>0</v>
      </c>
      <c r="L473" s="122">
        <f t="shared" si="14"/>
        <v>0</v>
      </c>
      <c r="M473" s="12" t="str">
        <f t="shared" si="15"/>
        <v/>
      </c>
    </row>
    <row r="474" spans="3:13" x14ac:dyDescent="0.3">
      <c r="C474" s="42"/>
      <c r="D474" s="45"/>
      <c r="E474" s="43"/>
      <c r="F474" s="43"/>
      <c r="G474" s="44"/>
      <c r="H474" s="45"/>
      <c r="I474" s="38">
        <f>Børn_beregning!V474</f>
        <v>0</v>
      </c>
      <c r="J474" s="39">
        <f>Børn_beregning!W474</f>
        <v>0</v>
      </c>
      <c r="K474" s="39">
        <f>Børn_beregning!X474</f>
        <v>0</v>
      </c>
      <c r="L474" s="122">
        <f t="shared" si="14"/>
        <v>0</v>
      </c>
      <c r="M474" s="12" t="str">
        <f t="shared" si="15"/>
        <v/>
      </c>
    </row>
    <row r="475" spans="3:13" x14ac:dyDescent="0.3">
      <c r="C475" s="42"/>
      <c r="D475" s="45"/>
      <c r="E475" s="43"/>
      <c r="F475" s="43"/>
      <c r="G475" s="44"/>
      <c r="H475" s="45"/>
      <c r="I475" s="38">
        <f>Børn_beregning!V475</f>
        <v>0</v>
      </c>
      <c r="J475" s="39">
        <f>Børn_beregning!W475</f>
        <v>0</v>
      </c>
      <c r="K475" s="39">
        <f>Børn_beregning!X475</f>
        <v>0</v>
      </c>
      <c r="L475" s="122">
        <f t="shared" si="14"/>
        <v>0</v>
      </c>
      <c r="M475" s="12" t="str">
        <f t="shared" si="15"/>
        <v/>
      </c>
    </row>
    <row r="476" spans="3:13" x14ac:dyDescent="0.3">
      <c r="C476" s="42"/>
      <c r="D476" s="45"/>
      <c r="E476" s="43"/>
      <c r="F476" s="43"/>
      <c r="G476" s="44"/>
      <c r="H476" s="45"/>
      <c r="I476" s="38">
        <f>Børn_beregning!V476</f>
        <v>0</v>
      </c>
      <c r="J476" s="39">
        <f>Børn_beregning!W476</f>
        <v>0</v>
      </c>
      <c r="K476" s="39">
        <f>Børn_beregning!X476</f>
        <v>0</v>
      </c>
      <c r="L476" s="122">
        <f t="shared" si="14"/>
        <v>0</v>
      </c>
      <c r="M476" s="12" t="str">
        <f t="shared" si="15"/>
        <v/>
      </c>
    </row>
    <row r="477" spans="3:13" x14ac:dyDescent="0.3">
      <c r="C477" s="42"/>
      <c r="D477" s="45"/>
      <c r="E477" s="43"/>
      <c r="F477" s="43"/>
      <c r="G477" s="44"/>
      <c r="H477" s="45"/>
      <c r="I477" s="38">
        <f>Børn_beregning!V477</f>
        <v>0</v>
      </c>
      <c r="J477" s="39">
        <f>Børn_beregning!W477</f>
        <v>0</v>
      </c>
      <c r="K477" s="39">
        <f>Børn_beregning!X477</f>
        <v>0</v>
      </c>
      <c r="L477" s="122">
        <f t="shared" si="14"/>
        <v>0</v>
      </c>
      <c r="M477" s="12" t="str">
        <f t="shared" si="15"/>
        <v/>
      </c>
    </row>
    <row r="478" spans="3:13" x14ac:dyDescent="0.3">
      <c r="C478" s="42"/>
      <c r="D478" s="45"/>
      <c r="E478" s="43"/>
      <c r="F478" s="43"/>
      <c r="G478" s="44"/>
      <c r="H478" s="45"/>
      <c r="I478" s="38">
        <f>Børn_beregning!V478</f>
        <v>0</v>
      </c>
      <c r="J478" s="39">
        <f>Børn_beregning!W478</f>
        <v>0</v>
      </c>
      <c r="K478" s="39">
        <f>Børn_beregning!X478</f>
        <v>0</v>
      </c>
      <c r="L478" s="122">
        <f t="shared" si="14"/>
        <v>0</v>
      </c>
      <c r="M478" s="12" t="str">
        <f t="shared" si="15"/>
        <v/>
      </c>
    </row>
    <row r="479" spans="3:13" x14ac:dyDescent="0.3">
      <c r="C479" s="42"/>
      <c r="D479" s="45"/>
      <c r="E479" s="43"/>
      <c r="F479" s="43"/>
      <c r="G479" s="44"/>
      <c r="H479" s="45"/>
      <c r="I479" s="38">
        <f>Børn_beregning!V479</f>
        <v>0</v>
      </c>
      <c r="J479" s="39">
        <f>Børn_beregning!W479</f>
        <v>0</v>
      </c>
      <c r="K479" s="39">
        <f>Børn_beregning!X479</f>
        <v>0</v>
      </c>
      <c r="L479" s="122">
        <f t="shared" si="14"/>
        <v>0</v>
      </c>
      <c r="M479" s="12" t="str">
        <f t="shared" si="15"/>
        <v/>
      </c>
    </row>
    <row r="480" spans="3:13" x14ac:dyDescent="0.3">
      <c r="C480" s="42"/>
      <c r="D480" s="45"/>
      <c r="E480" s="43"/>
      <c r="F480" s="43"/>
      <c r="G480" s="44"/>
      <c r="H480" s="45"/>
      <c r="I480" s="38">
        <f>Børn_beregning!V480</f>
        <v>0</v>
      </c>
      <c r="J480" s="39">
        <f>Børn_beregning!W480</f>
        <v>0</v>
      </c>
      <c r="K480" s="39">
        <f>Børn_beregning!X480</f>
        <v>0</v>
      </c>
      <c r="L480" s="122">
        <f t="shared" si="14"/>
        <v>0</v>
      </c>
      <c r="M480" s="12" t="str">
        <f t="shared" si="15"/>
        <v/>
      </c>
    </row>
    <row r="481" spans="3:13" x14ac:dyDescent="0.3">
      <c r="C481" s="42"/>
      <c r="D481" s="45"/>
      <c r="E481" s="43"/>
      <c r="F481" s="43"/>
      <c r="G481" s="44"/>
      <c r="H481" s="45"/>
      <c r="I481" s="38">
        <f>Børn_beregning!V481</f>
        <v>0</v>
      </c>
      <c r="J481" s="39">
        <f>Børn_beregning!W481</f>
        <v>0</v>
      </c>
      <c r="K481" s="39">
        <f>Børn_beregning!X481</f>
        <v>0</v>
      </c>
      <c r="L481" s="122">
        <f t="shared" si="14"/>
        <v>0</v>
      </c>
      <c r="M481" s="12" t="str">
        <f t="shared" si="15"/>
        <v/>
      </c>
    </row>
    <row r="482" spans="3:13" x14ac:dyDescent="0.3">
      <c r="C482" s="42"/>
      <c r="D482" s="45"/>
      <c r="E482" s="43"/>
      <c r="F482" s="43"/>
      <c r="G482" s="44"/>
      <c r="H482" s="45"/>
      <c r="I482" s="38">
        <f>Børn_beregning!V482</f>
        <v>0</v>
      </c>
      <c r="J482" s="39">
        <f>Børn_beregning!W482</f>
        <v>0</v>
      </c>
      <c r="K482" s="39">
        <f>Børn_beregning!X482</f>
        <v>0</v>
      </c>
      <c r="L482" s="122">
        <f t="shared" si="14"/>
        <v>0</v>
      </c>
      <c r="M482" s="12" t="str">
        <f t="shared" si="15"/>
        <v/>
      </c>
    </row>
    <row r="483" spans="3:13" x14ac:dyDescent="0.3">
      <c r="C483" s="42"/>
      <c r="D483" s="45"/>
      <c r="E483" s="43"/>
      <c r="F483" s="43"/>
      <c r="G483" s="44"/>
      <c r="H483" s="45"/>
      <c r="I483" s="38">
        <f>Børn_beregning!V483</f>
        <v>0</v>
      </c>
      <c r="J483" s="39">
        <f>Børn_beregning!W483</f>
        <v>0</v>
      </c>
      <c r="K483" s="39">
        <f>Børn_beregning!X483</f>
        <v>0</v>
      </c>
      <c r="L483" s="122">
        <f t="shared" si="14"/>
        <v>0</v>
      </c>
      <c r="M483" s="12" t="str">
        <f t="shared" si="15"/>
        <v/>
      </c>
    </row>
    <row r="484" spans="3:13" x14ac:dyDescent="0.3">
      <c r="C484" s="42"/>
      <c r="D484" s="45"/>
      <c r="E484" s="43"/>
      <c r="F484" s="43"/>
      <c r="G484" s="44"/>
      <c r="H484" s="45"/>
      <c r="I484" s="38">
        <f>Børn_beregning!V484</f>
        <v>0</v>
      </c>
      <c r="J484" s="39">
        <f>Børn_beregning!W484</f>
        <v>0</v>
      </c>
      <c r="K484" s="39">
        <f>Børn_beregning!X484</f>
        <v>0</v>
      </c>
      <c r="L484" s="122">
        <f t="shared" si="14"/>
        <v>0</v>
      </c>
      <c r="M484" s="12" t="str">
        <f t="shared" si="15"/>
        <v/>
      </c>
    </row>
    <row r="485" spans="3:13" x14ac:dyDescent="0.3">
      <c r="C485" s="42"/>
      <c r="D485" s="45"/>
      <c r="E485" s="43"/>
      <c r="F485" s="43"/>
      <c r="G485" s="44"/>
      <c r="H485" s="45"/>
      <c r="I485" s="38">
        <f>Børn_beregning!V485</f>
        <v>0</v>
      </c>
      <c r="J485" s="39">
        <f>Børn_beregning!W485</f>
        <v>0</v>
      </c>
      <c r="K485" s="39">
        <f>Børn_beregning!X485</f>
        <v>0</v>
      </c>
      <c r="L485" s="122">
        <f t="shared" si="14"/>
        <v>0</v>
      </c>
      <c r="M485" s="12" t="str">
        <f t="shared" si="15"/>
        <v/>
      </c>
    </row>
    <row r="486" spans="3:13" x14ac:dyDescent="0.3">
      <c r="C486" s="42"/>
      <c r="D486" s="45"/>
      <c r="E486" s="43"/>
      <c r="F486" s="43"/>
      <c r="G486" s="44"/>
      <c r="H486" s="45"/>
      <c r="I486" s="38">
        <f>Børn_beregning!V486</f>
        <v>0</v>
      </c>
      <c r="J486" s="39">
        <f>Børn_beregning!W486</f>
        <v>0</v>
      </c>
      <c r="K486" s="39">
        <f>Børn_beregning!X486</f>
        <v>0</v>
      </c>
      <c r="L486" s="122">
        <f t="shared" si="14"/>
        <v>0</v>
      </c>
      <c r="M486" s="12" t="str">
        <f t="shared" si="15"/>
        <v/>
      </c>
    </row>
    <row r="487" spans="3:13" x14ac:dyDescent="0.3">
      <c r="C487" s="42"/>
      <c r="D487" s="45"/>
      <c r="E487" s="43"/>
      <c r="F487" s="43"/>
      <c r="G487" s="44"/>
      <c r="H487" s="45"/>
      <c r="I487" s="38">
        <f>Børn_beregning!V487</f>
        <v>0</v>
      </c>
      <c r="J487" s="39">
        <f>Børn_beregning!W487</f>
        <v>0</v>
      </c>
      <c r="K487" s="39">
        <f>Børn_beregning!X487</f>
        <v>0</v>
      </c>
      <c r="L487" s="122">
        <f t="shared" si="14"/>
        <v>0</v>
      </c>
      <c r="M487" s="12" t="str">
        <f t="shared" si="15"/>
        <v/>
      </c>
    </row>
    <row r="488" spans="3:13" x14ac:dyDescent="0.3">
      <c r="C488" s="42"/>
      <c r="D488" s="45"/>
      <c r="E488" s="43"/>
      <c r="F488" s="43"/>
      <c r="G488" s="44"/>
      <c r="H488" s="45"/>
      <c r="I488" s="38">
        <f>Børn_beregning!V488</f>
        <v>0</v>
      </c>
      <c r="J488" s="39">
        <f>Børn_beregning!W488</f>
        <v>0</v>
      </c>
      <c r="K488" s="39">
        <f>Børn_beregning!X488</f>
        <v>0</v>
      </c>
      <c r="L488" s="122">
        <f t="shared" si="14"/>
        <v>0</v>
      </c>
      <c r="M488" s="12" t="str">
        <f t="shared" si="15"/>
        <v/>
      </c>
    </row>
    <row r="489" spans="3:13" x14ac:dyDescent="0.3">
      <c r="C489" s="42"/>
      <c r="D489" s="45"/>
      <c r="E489" s="43"/>
      <c r="F489" s="43"/>
      <c r="G489" s="44"/>
      <c r="H489" s="45"/>
      <c r="I489" s="38">
        <f>Børn_beregning!V489</f>
        <v>0</v>
      </c>
      <c r="J489" s="39">
        <f>Børn_beregning!W489</f>
        <v>0</v>
      </c>
      <c r="K489" s="39">
        <f>Børn_beregning!X489</f>
        <v>0</v>
      </c>
      <c r="L489" s="122">
        <f t="shared" si="14"/>
        <v>0</v>
      </c>
      <c r="M489" s="12" t="str">
        <f t="shared" si="15"/>
        <v/>
      </c>
    </row>
    <row r="490" spans="3:13" x14ac:dyDescent="0.3">
      <c r="C490" s="42"/>
      <c r="D490" s="45"/>
      <c r="E490" s="43"/>
      <c r="F490" s="43"/>
      <c r="G490" s="44"/>
      <c r="H490" s="45"/>
      <c r="I490" s="38">
        <f>Børn_beregning!V490</f>
        <v>0</v>
      </c>
      <c r="J490" s="39">
        <f>Børn_beregning!W490</f>
        <v>0</v>
      </c>
      <c r="K490" s="39">
        <f>Børn_beregning!X490</f>
        <v>0</v>
      </c>
      <c r="L490" s="122">
        <f t="shared" si="14"/>
        <v>0</v>
      </c>
      <c r="M490" s="12" t="str">
        <f t="shared" si="15"/>
        <v/>
      </c>
    </row>
    <row r="491" spans="3:13" x14ac:dyDescent="0.3">
      <c r="C491" s="42"/>
      <c r="D491" s="45"/>
      <c r="E491" s="43"/>
      <c r="F491" s="43"/>
      <c r="G491" s="44"/>
      <c r="H491" s="45"/>
      <c r="I491" s="38">
        <f>Børn_beregning!V491</f>
        <v>0</v>
      </c>
      <c r="J491" s="39">
        <f>Børn_beregning!W491</f>
        <v>0</v>
      </c>
      <c r="K491" s="39">
        <f>Børn_beregning!X491</f>
        <v>0</v>
      </c>
      <c r="L491" s="122">
        <f t="shared" si="14"/>
        <v>0</v>
      </c>
      <c r="M491" s="12" t="str">
        <f t="shared" si="15"/>
        <v/>
      </c>
    </row>
    <row r="492" spans="3:13" x14ac:dyDescent="0.3">
      <c r="C492" s="42"/>
      <c r="D492" s="45"/>
      <c r="E492" s="43"/>
      <c r="F492" s="43"/>
      <c r="G492" s="44"/>
      <c r="H492" s="45"/>
      <c r="I492" s="38">
        <f>Børn_beregning!V492</f>
        <v>0</v>
      </c>
      <c r="J492" s="39">
        <f>Børn_beregning!W492</f>
        <v>0</v>
      </c>
      <c r="K492" s="39">
        <f>Børn_beregning!X492</f>
        <v>0</v>
      </c>
      <c r="L492" s="122">
        <f t="shared" si="14"/>
        <v>0</v>
      </c>
      <c r="M492" s="12" t="str">
        <f t="shared" si="15"/>
        <v/>
      </c>
    </row>
    <row r="493" spans="3:13" x14ac:dyDescent="0.3">
      <c r="C493" s="42"/>
      <c r="D493" s="45"/>
      <c r="E493" s="43"/>
      <c r="F493" s="43"/>
      <c r="G493" s="44"/>
      <c r="H493" s="45"/>
      <c r="I493" s="38">
        <f>Børn_beregning!V493</f>
        <v>0</v>
      </c>
      <c r="J493" s="39">
        <f>Børn_beregning!W493</f>
        <v>0</v>
      </c>
      <c r="K493" s="39">
        <f>Børn_beregning!X493</f>
        <v>0</v>
      </c>
      <c r="L493" s="122">
        <f t="shared" si="14"/>
        <v>0</v>
      </c>
      <c r="M493" s="12" t="str">
        <f t="shared" si="15"/>
        <v/>
      </c>
    </row>
    <row r="494" spans="3:13" x14ac:dyDescent="0.3">
      <c r="C494" s="42"/>
      <c r="D494" s="45"/>
      <c r="E494" s="43"/>
      <c r="F494" s="43"/>
      <c r="G494" s="44"/>
      <c r="H494" s="45"/>
      <c r="I494" s="38">
        <f>Børn_beregning!V494</f>
        <v>0</v>
      </c>
      <c r="J494" s="39">
        <f>Børn_beregning!W494</f>
        <v>0</v>
      </c>
      <c r="K494" s="39">
        <f>Børn_beregning!X494</f>
        <v>0</v>
      </c>
      <c r="L494" s="122">
        <f t="shared" si="14"/>
        <v>0</v>
      </c>
      <c r="M494" s="12" t="str">
        <f t="shared" si="15"/>
        <v/>
      </c>
    </row>
    <row r="495" spans="3:13" x14ac:dyDescent="0.3">
      <c r="C495" s="42"/>
      <c r="D495" s="45"/>
      <c r="E495" s="43"/>
      <c r="F495" s="43"/>
      <c r="G495" s="44"/>
      <c r="H495" s="45"/>
      <c r="I495" s="38">
        <f>Børn_beregning!V495</f>
        <v>0</v>
      </c>
      <c r="J495" s="39">
        <f>Børn_beregning!W495</f>
        <v>0</v>
      </c>
      <c r="K495" s="39">
        <f>Børn_beregning!X495</f>
        <v>0</v>
      </c>
      <c r="L495" s="122">
        <f t="shared" si="14"/>
        <v>0</v>
      </c>
      <c r="M495" s="12" t="str">
        <f t="shared" si="15"/>
        <v/>
      </c>
    </row>
    <row r="496" spans="3:13" x14ac:dyDescent="0.3">
      <c r="C496" s="42"/>
      <c r="D496" s="45"/>
      <c r="E496" s="43"/>
      <c r="F496" s="43"/>
      <c r="G496" s="44"/>
      <c r="H496" s="45"/>
      <c r="I496" s="38">
        <f>Børn_beregning!V496</f>
        <v>0</v>
      </c>
      <c r="J496" s="39">
        <f>Børn_beregning!W496</f>
        <v>0</v>
      </c>
      <c r="K496" s="39">
        <f>Børn_beregning!X496</f>
        <v>0</v>
      </c>
      <c r="L496" s="122">
        <f t="shared" si="14"/>
        <v>0</v>
      </c>
      <c r="M496" s="12" t="str">
        <f t="shared" si="15"/>
        <v/>
      </c>
    </row>
    <row r="497" spans="3:13" x14ac:dyDescent="0.3">
      <c r="C497" s="42"/>
      <c r="D497" s="45"/>
      <c r="E497" s="43"/>
      <c r="F497" s="43"/>
      <c r="G497" s="44"/>
      <c r="H497" s="45"/>
      <c r="I497" s="38">
        <f>Børn_beregning!V497</f>
        <v>0</v>
      </c>
      <c r="J497" s="39">
        <f>Børn_beregning!W497</f>
        <v>0</v>
      </c>
      <c r="K497" s="39">
        <f>Børn_beregning!X497</f>
        <v>0</v>
      </c>
      <c r="L497" s="122">
        <f t="shared" si="14"/>
        <v>0</v>
      </c>
      <c r="M497" s="12" t="str">
        <f t="shared" si="15"/>
        <v/>
      </c>
    </row>
    <row r="498" spans="3:13" x14ac:dyDescent="0.3">
      <c r="C498" s="42"/>
      <c r="D498" s="45"/>
      <c r="E498" s="43"/>
      <c r="F498" s="43"/>
      <c r="G498" s="44"/>
      <c r="H498" s="45"/>
      <c r="I498" s="38">
        <f>Børn_beregning!V498</f>
        <v>0</v>
      </c>
      <c r="J498" s="39">
        <f>Børn_beregning!W498</f>
        <v>0</v>
      </c>
      <c r="K498" s="39">
        <f>Børn_beregning!X498</f>
        <v>0</v>
      </c>
      <c r="L498" s="122">
        <f t="shared" si="14"/>
        <v>0</v>
      </c>
      <c r="M498" s="12" t="str">
        <f t="shared" si="15"/>
        <v/>
      </c>
    </row>
    <row r="499" spans="3:13" x14ac:dyDescent="0.3">
      <c r="C499" s="42"/>
      <c r="D499" s="45"/>
      <c r="E499" s="43"/>
      <c r="F499" s="43"/>
      <c r="G499" s="44"/>
      <c r="H499" s="45"/>
      <c r="I499" s="38">
        <f>Børn_beregning!V499</f>
        <v>0</v>
      </c>
      <c r="J499" s="39">
        <f>Børn_beregning!W499</f>
        <v>0</v>
      </c>
      <c r="K499" s="39">
        <f>Børn_beregning!X499</f>
        <v>0</v>
      </c>
      <c r="L499" s="122">
        <f t="shared" si="14"/>
        <v>0</v>
      </c>
      <c r="M499" s="12" t="str">
        <f t="shared" si="15"/>
        <v/>
      </c>
    </row>
    <row r="500" spans="3:13" x14ac:dyDescent="0.3">
      <c r="C500" s="42"/>
      <c r="D500" s="45"/>
      <c r="E500" s="43"/>
      <c r="F500" s="43"/>
      <c r="G500" s="44"/>
      <c r="H500" s="45"/>
      <c r="I500" s="38">
        <f>Børn_beregning!V500</f>
        <v>0</v>
      </c>
      <c r="J500" s="39">
        <f>Børn_beregning!W500</f>
        <v>0</v>
      </c>
      <c r="K500" s="39">
        <f>Børn_beregning!X500</f>
        <v>0</v>
      </c>
      <c r="L500" s="122">
        <f t="shared" si="14"/>
        <v>0</v>
      </c>
      <c r="M500" s="12" t="str">
        <f t="shared" si="15"/>
        <v/>
      </c>
    </row>
    <row r="501" spans="3:13" x14ac:dyDescent="0.3">
      <c r="C501" s="42"/>
      <c r="D501" s="45"/>
      <c r="E501" s="43"/>
      <c r="F501" s="43"/>
      <c r="G501" s="44"/>
      <c r="H501" s="45"/>
      <c r="I501" s="38">
        <f>Børn_beregning!V501</f>
        <v>0</v>
      </c>
      <c r="J501" s="39">
        <f>Børn_beregning!W501</f>
        <v>0</v>
      </c>
      <c r="K501" s="39">
        <f>Børn_beregning!X501</f>
        <v>0</v>
      </c>
      <c r="L501" s="122">
        <f t="shared" si="14"/>
        <v>0</v>
      </c>
      <c r="M501" s="12" t="str">
        <f t="shared" si="15"/>
        <v/>
      </c>
    </row>
    <row r="502" spans="3:13" x14ac:dyDescent="0.3">
      <c r="C502" s="42"/>
      <c r="D502" s="45"/>
      <c r="E502" s="43"/>
      <c r="F502" s="43"/>
      <c r="G502" s="44"/>
      <c r="H502" s="45"/>
      <c r="I502" s="38">
        <f>Børn_beregning!V502</f>
        <v>0</v>
      </c>
      <c r="J502" s="39">
        <f>Børn_beregning!W502</f>
        <v>0</v>
      </c>
      <c r="K502" s="39">
        <f>Børn_beregning!X502</f>
        <v>0</v>
      </c>
      <c r="L502" s="122">
        <f t="shared" si="14"/>
        <v>0</v>
      </c>
      <c r="M502" s="12" t="str">
        <f t="shared" si="15"/>
        <v/>
      </c>
    </row>
    <row r="503" spans="3:13" x14ac:dyDescent="0.3">
      <c r="C503" s="42"/>
      <c r="D503" s="45"/>
      <c r="E503" s="43"/>
      <c r="F503" s="43"/>
      <c r="G503" s="44"/>
      <c r="H503" s="45"/>
      <c r="I503" s="38">
        <f>Børn_beregning!V503</f>
        <v>0</v>
      </c>
      <c r="J503" s="39">
        <f>Børn_beregning!W503</f>
        <v>0</v>
      </c>
      <c r="K503" s="39">
        <f>Børn_beregning!X503</f>
        <v>0</v>
      </c>
      <c r="L503" s="122">
        <f t="shared" si="14"/>
        <v>0</v>
      </c>
      <c r="M503" s="12" t="str">
        <f t="shared" si="15"/>
        <v/>
      </c>
    </row>
    <row r="504" spans="3:13" x14ac:dyDescent="0.3">
      <c r="C504" s="42"/>
      <c r="D504" s="45"/>
      <c r="E504" s="43"/>
      <c r="F504" s="43"/>
      <c r="G504" s="44"/>
      <c r="H504" s="45"/>
      <c r="I504" s="38">
        <f>Børn_beregning!V504</f>
        <v>0</v>
      </c>
      <c r="J504" s="39">
        <f>Børn_beregning!W504</f>
        <v>0</v>
      </c>
      <c r="K504" s="39">
        <f>Børn_beregning!X504</f>
        <v>0</v>
      </c>
      <c r="L504" s="122">
        <f t="shared" si="14"/>
        <v>0</v>
      </c>
      <c r="M504" s="12" t="str">
        <f t="shared" si="15"/>
        <v/>
      </c>
    </row>
    <row r="505" spans="3:13" x14ac:dyDescent="0.3">
      <c r="C505" s="42"/>
      <c r="D505" s="45"/>
      <c r="E505" s="43"/>
      <c r="F505" s="43"/>
      <c r="G505" s="44"/>
      <c r="H505" s="45"/>
      <c r="I505" s="38">
        <f>Børn_beregning!V505</f>
        <v>0</v>
      </c>
      <c r="J505" s="39">
        <f>Børn_beregning!W505</f>
        <v>0</v>
      </c>
      <c r="K505" s="39">
        <f>Børn_beregning!X505</f>
        <v>0</v>
      </c>
      <c r="L505" s="122">
        <f t="shared" si="14"/>
        <v>0</v>
      </c>
      <c r="M505" s="12" t="str">
        <f t="shared" si="15"/>
        <v/>
      </c>
    </row>
    <row r="506" spans="3:13" x14ac:dyDescent="0.3">
      <c r="C506" s="42"/>
      <c r="D506" s="45"/>
      <c r="E506" s="43"/>
      <c r="F506" s="43"/>
      <c r="G506" s="44"/>
      <c r="H506" s="45"/>
      <c r="I506" s="38">
        <f>Børn_beregning!V506</f>
        <v>0</v>
      </c>
      <c r="J506" s="39">
        <f>Børn_beregning!W506</f>
        <v>0</v>
      </c>
      <c r="K506" s="39">
        <f>Børn_beregning!X506</f>
        <v>0</v>
      </c>
      <c r="L506" s="122">
        <f t="shared" si="14"/>
        <v>0</v>
      </c>
      <c r="M506" s="12" t="str">
        <f t="shared" si="15"/>
        <v/>
      </c>
    </row>
    <row r="507" spans="3:13" x14ac:dyDescent="0.3">
      <c r="C507" s="42"/>
      <c r="D507" s="45"/>
      <c r="E507" s="43"/>
      <c r="F507" s="43"/>
      <c r="G507" s="44"/>
      <c r="H507" s="45"/>
      <c r="I507" s="38">
        <f>Børn_beregning!V507</f>
        <v>0</v>
      </c>
      <c r="J507" s="39">
        <f>Børn_beregning!W507</f>
        <v>0</v>
      </c>
      <c r="K507" s="39">
        <f>Børn_beregning!X507</f>
        <v>0</v>
      </c>
      <c r="L507" s="122">
        <f t="shared" si="14"/>
        <v>0</v>
      </c>
      <c r="M507" s="12" t="str">
        <f t="shared" si="15"/>
        <v/>
      </c>
    </row>
    <row r="508" spans="3:13" x14ac:dyDescent="0.3">
      <c r="C508" s="42"/>
      <c r="D508" s="45"/>
      <c r="E508" s="43"/>
      <c r="F508" s="43"/>
      <c r="G508" s="44"/>
      <c r="H508" s="45"/>
      <c r="I508" s="38">
        <f>Børn_beregning!V508</f>
        <v>0</v>
      </c>
      <c r="J508" s="39">
        <f>Børn_beregning!W508</f>
        <v>0</v>
      </c>
      <c r="K508" s="39">
        <f>Børn_beregning!X508</f>
        <v>0</v>
      </c>
      <c r="L508" s="122">
        <f t="shared" si="14"/>
        <v>0</v>
      </c>
      <c r="M508" s="12" t="str">
        <f t="shared" si="15"/>
        <v/>
      </c>
    </row>
    <row r="509" spans="3:13" x14ac:dyDescent="0.3">
      <c r="C509" s="42"/>
      <c r="D509" s="45"/>
      <c r="E509" s="43"/>
      <c r="F509" s="43"/>
      <c r="G509" s="44"/>
      <c r="H509" s="45"/>
      <c r="I509" s="38">
        <f>Børn_beregning!V509</f>
        <v>0</v>
      </c>
      <c r="J509" s="39">
        <f>Børn_beregning!W509</f>
        <v>0</v>
      </c>
      <c r="K509" s="39">
        <f>Børn_beregning!X509</f>
        <v>0</v>
      </c>
      <c r="L509" s="122">
        <f t="shared" si="14"/>
        <v>0</v>
      </c>
      <c r="M509" s="12" t="str">
        <f t="shared" si="15"/>
        <v/>
      </c>
    </row>
    <row r="510" spans="3:13" x14ac:dyDescent="0.3">
      <c r="C510" s="42"/>
      <c r="D510" s="45"/>
      <c r="E510" s="43"/>
      <c r="F510" s="43"/>
      <c r="G510" s="44"/>
      <c r="H510" s="45"/>
      <c r="I510" s="38">
        <f>Børn_beregning!V510</f>
        <v>0</v>
      </c>
      <c r="J510" s="39">
        <f>Børn_beregning!W510</f>
        <v>0</v>
      </c>
      <c r="K510" s="39">
        <f>Børn_beregning!X510</f>
        <v>0</v>
      </c>
      <c r="L510" s="122">
        <f t="shared" si="14"/>
        <v>0</v>
      </c>
      <c r="M510" s="12" t="str">
        <f t="shared" si="15"/>
        <v/>
      </c>
    </row>
    <row r="511" spans="3:13" x14ac:dyDescent="0.3">
      <c r="C511" s="42"/>
      <c r="D511" s="45"/>
      <c r="E511" s="43"/>
      <c r="F511" s="43"/>
      <c r="G511" s="44"/>
      <c r="H511" s="45"/>
      <c r="I511" s="38">
        <f>Børn_beregning!V511</f>
        <v>0</v>
      </c>
      <c r="J511" s="39">
        <f>Børn_beregning!W511</f>
        <v>0</v>
      </c>
      <c r="K511" s="39">
        <f>Børn_beregning!X511</f>
        <v>0</v>
      </c>
      <c r="L511" s="122">
        <f t="shared" si="14"/>
        <v>0</v>
      </c>
      <c r="M511" s="12" t="str">
        <f t="shared" si="15"/>
        <v/>
      </c>
    </row>
    <row r="512" spans="3:13" x14ac:dyDescent="0.3">
      <c r="C512" s="42"/>
      <c r="D512" s="45"/>
      <c r="E512" s="43"/>
      <c r="F512" s="43"/>
      <c r="G512" s="44"/>
      <c r="H512" s="45"/>
      <c r="I512" s="38">
        <f>Børn_beregning!V512</f>
        <v>0</v>
      </c>
      <c r="J512" s="39">
        <f>Børn_beregning!W512</f>
        <v>0</v>
      </c>
      <c r="K512" s="39">
        <f>Børn_beregning!X512</f>
        <v>0</v>
      </c>
      <c r="L512" s="122">
        <f t="shared" si="14"/>
        <v>0</v>
      </c>
      <c r="M512" s="12" t="str">
        <f t="shared" si="15"/>
        <v/>
      </c>
    </row>
    <row r="513" spans="3:13" x14ac:dyDescent="0.3">
      <c r="C513" s="42"/>
      <c r="D513" s="45"/>
      <c r="E513" s="43"/>
      <c r="F513" s="43"/>
      <c r="G513" s="44"/>
      <c r="H513" s="45"/>
      <c r="I513" s="38">
        <f>Børn_beregning!V513</f>
        <v>0</v>
      </c>
      <c r="J513" s="39">
        <f>Børn_beregning!W513</f>
        <v>0</v>
      </c>
      <c r="K513" s="39">
        <f>Børn_beregning!X513</f>
        <v>0</v>
      </c>
      <c r="L513" s="122">
        <f t="shared" si="14"/>
        <v>0</v>
      </c>
      <c r="M513" s="12" t="str">
        <f t="shared" si="15"/>
        <v/>
      </c>
    </row>
    <row r="514" spans="3:13" x14ac:dyDescent="0.3">
      <c r="C514" s="42"/>
      <c r="D514" s="45"/>
      <c r="E514" s="43"/>
      <c r="F514" s="43"/>
      <c r="G514" s="44"/>
      <c r="H514" s="45"/>
      <c r="I514" s="38">
        <f>Børn_beregning!V514</f>
        <v>0</v>
      </c>
      <c r="J514" s="39">
        <f>Børn_beregning!W514</f>
        <v>0</v>
      </c>
      <c r="K514" s="39">
        <f>Børn_beregning!X514</f>
        <v>0</v>
      </c>
      <c r="L514" s="122">
        <f t="shared" si="14"/>
        <v>0</v>
      </c>
      <c r="M514" s="12" t="str">
        <f t="shared" si="15"/>
        <v/>
      </c>
    </row>
    <row r="515" spans="3:13" x14ac:dyDescent="0.3">
      <c r="C515" s="42"/>
      <c r="D515" s="45"/>
      <c r="E515" s="43"/>
      <c r="F515" s="43"/>
      <c r="G515" s="44"/>
      <c r="H515" s="45"/>
      <c r="I515" s="38">
        <f>Børn_beregning!V515</f>
        <v>0</v>
      </c>
      <c r="J515" s="39">
        <f>Børn_beregning!W515</f>
        <v>0</v>
      </c>
      <c r="K515" s="39">
        <f>Børn_beregning!X515</f>
        <v>0</v>
      </c>
      <c r="L515" s="122">
        <f t="shared" si="14"/>
        <v>0</v>
      </c>
      <c r="M515" s="12" t="str">
        <f t="shared" si="15"/>
        <v/>
      </c>
    </row>
    <row r="516" spans="3:13" x14ac:dyDescent="0.3">
      <c r="C516" s="42"/>
      <c r="D516" s="45"/>
      <c r="E516" s="43"/>
      <c r="F516" s="43"/>
      <c r="G516" s="44"/>
      <c r="H516" s="45"/>
      <c r="I516" s="38">
        <f>Børn_beregning!V516</f>
        <v>0</v>
      </c>
      <c r="J516" s="39">
        <f>Børn_beregning!W516</f>
        <v>0</v>
      </c>
      <c r="K516" s="39">
        <f>Børn_beregning!X516</f>
        <v>0</v>
      </c>
      <c r="L516" s="122">
        <f t="shared" si="14"/>
        <v>0</v>
      </c>
      <c r="M516" s="12" t="str">
        <f t="shared" si="15"/>
        <v/>
      </c>
    </row>
    <row r="517" spans="3:13" x14ac:dyDescent="0.3">
      <c r="C517" s="42"/>
      <c r="D517" s="45"/>
      <c r="E517" s="43"/>
      <c r="F517" s="43"/>
      <c r="G517" s="44"/>
      <c r="H517" s="45"/>
      <c r="I517" s="38">
        <f>Børn_beregning!V517</f>
        <v>0</v>
      </c>
      <c r="J517" s="39">
        <f>Børn_beregning!W517</f>
        <v>0</v>
      </c>
      <c r="K517" s="39">
        <f>Børn_beregning!X517</f>
        <v>0</v>
      </c>
      <c r="L517" s="122">
        <f t="shared" si="14"/>
        <v>0</v>
      </c>
      <c r="M517" s="12" t="str">
        <f t="shared" si="15"/>
        <v/>
      </c>
    </row>
    <row r="518" spans="3:13" x14ac:dyDescent="0.3">
      <c r="C518" s="42"/>
      <c r="D518" s="45"/>
      <c r="E518" s="43"/>
      <c r="F518" s="43"/>
      <c r="G518" s="44"/>
      <c r="H518" s="45"/>
      <c r="I518" s="38">
        <f>Børn_beregning!V518</f>
        <v>0</v>
      </c>
      <c r="J518" s="39">
        <f>Børn_beregning!W518</f>
        <v>0</v>
      </c>
      <c r="K518" s="39">
        <f>Børn_beregning!X518</f>
        <v>0</v>
      </c>
      <c r="L518" s="122">
        <f t="shared" si="14"/>
        <v>0</v>
      </c>
      <c r="M518" s="12" t="str">
        <f t="shared" si="15"/>
        <v/>
      </c>
    </row>
    <row r="519" spans="3:13" x14ac:dyDescent="0.3">
      <c r="C519" s="42"/>
      <c r="D519" s="45"/>
      <c r="E519" s="43"/>
      <c r="F519" s="43"/>
      <c r="G519" s="44"/>
      <c r="H519" s="45"/>
      <c r="I519" s="38">
        <f>Børn_beregning!V519</f>
        <v>0</v>
      </c>
      <c r="J519" s="39">
        <f>Børn_beregning!W519</f>
        <v>0</v>
      </c>
      <c r="K519" s="39">
        <f>Børn_beregning!X519</f>
        <v>0</v>
      </c>
      <c r="L519" s="122">
        <f t="shared" si="14"/>
        <v>0</v>
      </c>
      <c r="M519" s="12" t="str">
        <f t="shared" si="15"/>
        <v/>
      </c>
    </row>
    <row r="520" spans="3:13" x14ac:dyDescent="0.3">
      <c r="C520" s="42"/>
      <c r="D520" s="45"/>
      <c r="E520" s="43"/>
      <c r="F520" s="43"/>
      <c r="G520" s="44"/>
      <c r="H520" s="45"/>
      <c r="I520" s="38">
        <f>Børn_beregning!V520</f>
        <v>0</v>
      </c>
      <c r="J520" s="39">
        <f>Børn_beregning!W520</f>
        <v>0</v>
      </c>
      <c r="K520" s="39">
        <f>Børn_beregning!X520</f>
        <v>0</v>
      </c>
      <c r="L520" s="122">
        <f t="shared" si="14"/>
        <v>0</v>
      </c>
      <c r="M520" s="12" t="str">
        <f t="shared" si="15"/>
        <v/>
      </c>
    </row>
    <row r="521" spans="3:13" x14ac:dyDescent="0.3">
      <c r="C521" s="42"/>
      <c r="D521" s="45"/>
      <c r="E521" s="43"/>
      <c r="F521" s="43"/>
      <c r="G521" s="44"/>
      <c r="H521" s="45"/>
      <c r="I521" s="38">
        <f>Børn_beregning!V521</f>
        <v>0</v>
      </c>
      <c r="J521" s="39">
        <f>Børn_beregning!W521</f>
        <v>0</v>
      </c>
      <c r="K521" s="39">
        <f>Børn_beregning!X521</f>
        <v>0</v>
      </c>
      <c r="L521" s="122">
        <f t="shared" si="14"/>
        <v>0</v>
      </c>
      <c r="M521" s="12" t="str">
        <f t="shared" si="15"/>
        <v/>
      </c>
    </row>
    <row r="522" spans="3:13" x14ac:dyDescent="0.3">
      <c r="C522" s="42"/>
      <c r="D522" s="45"/>
      <c r="E522" s="43"/>
      <c r="F522" s="43"/>
      <c r="G522" s="44"/>
      <c r="H522" s="45"/>
      <c r="I522" s="38">
        <f>Børn_beregning!V522</f>
        <v>0</v>
      </c>
      <c r="J522" s="39">
        <f>Børn_beregning!W522</f>
        <v>0</v>
      </c>
      <c r="K522" s="39">
        <f>Børn_beregning!X522</f>
        <v>0</v>
      </c>
      <c r="L522" s="122">
        <f t="shared" si="14"/>
        <v>0</v>
      </c>
      <c r="M522" s="12" t="str">
        <f t="shared" si="15"/>
        <v/>
      </c>
    </row>
    <row r="523" spans="3:13" x14ac:dyDescent="0.3">
      <c r="C523" s="42"/>
      <c r="D523" s="45"/>
      <c r="E523" s="43"/>
      <c r="F523" s="43"/>
      <c r="G523" s="44"/>
      <c r="H523" s="45"/>
      <c r="I523" s="38">
        <f>Børn_beregning!V523</f>
        <v>0</v>
      </c>
      <c r="J523" s="39">
        <f>Børn_beregning!W523</f>
        <v>0</v>
      </c>
      <c r="K523" s="39">
        <f>Børn_beregning!X523</f>
        <v>0</v>
      </c>
      <c r="L523" s="122">
        <f t="shared" si="14"/>
        <v>0</v>
      </c>
      <c r="M523" s="12" t="str">
        <f t="shared" si="15"/>
        <v/>
      </c>
    </row>
    <row r="524" spans="3:13" x14ac:dyDescent="0.3">
      <c r="C524" s="42"/>
      <c r="D524" s="45"/>
      <c r="E524" s="43"/>
      <c r="F524" s="43"/>
      <c r="G524" s="44"/>
      <c r="H524" s="45"/>
      <c r="I524" s="38">
        <f>Børn_beregning!V524</f>
        <v>0</v>
      </c>
      <c r="J524" s="39">
        <f>Børn_beregning!W524</f>
        <v>0</v>
      </c>
      <c r="K524" s="39">
        <f>Børn_beregning!X524</f>
        <v>0</v>
      </c>
      <c r="L524" s="122">
        <f t="shared" si="14"/>
        <v>0</v>
      </c>
      <c r="M524" s="12" t="str">
        <f t="shared" si="15"/>
        <v/>
      </c>
    </row>
    <row r="525" spans="3:13" x14ac:dyDescent="0.3">
      <c r="C525" s="42"/>
      <c r="D525" s="45"/>
      <c r="E525" s="43"/>
      <c r="F525" s="43"/>
      <c r="G525" s="44"/>
      <c r="H525" s="45"/>
      <c r="I525" s="38">
        <f>Børn_beregning!V525</f>
        <v>0</v>
      </c>
      <c r="J525" s="39">
        <f>Børn_beregning!W525</f>
        <v>0</v>
      </c>
      <c r="K525" s="39">
        <f>Børn_beregning!X525</f>
        <v>0</v>
      </c>
      <c r="L525" s="122">
        <f t="shared" si="14"/>
        <v>0</v>
      </c>
      <c r="M525" s="12" t="str">
        <f t="shared" si="15"/>
        <v/>
      </c>
    </row>
    <row r="526" spans="3:13" x14ac:dyDescent="0.3">
      <c r="C526" s="42"/>
      <c r="D526" s="45"/>
      <c r="E526" s="43"/>
      <c r="F526" s="43"/>
      <c r="G526" s="44"/>
      <c r="H526" s="45"/>
      <c r="I526" s="38">
        <f>Børn_beregning!V526</f>
        <v>0</v>
      </c>
      <c r="J526" s="39">
        <f>Børn_beregning!W526</f>
        <v>0</v>
      </c>
      <c r="K526" s="39">
        <f>Børn_beregning!X526</f>
        <v>0</v>
      </c>
      <c r="L526" s="122">
        <f t="shared" si="14"/>
        <v>0</v>
      </c>
      <c r="M526" s="12" t="str">
        <f t="shared" si="15"/>
        <v/>
      </c>
    </row>
    <row r="527" spans="3:13" x14ac:dyDescent="0.3">
      <c r="C527" s="42"/>
      <c r="D527" s="45"/>
      <c r="E527" s="43"/>
      <c r="F527" s="43"/>
      <c r="G527" s="44"/>
      <c r="H527" s="45"/>
      <c r="I527" s="38">
        <f>Børn_beregning!V527</f>
        <v>0</v>
      </c>
      <c r="J527" s="39">
        <f>Børn_beregning!W527</f>
        <v>0</v>
      </c>
      <c r="K527" s="39">
        <f>Børn_beregning!X527</f>
        <v>0</v>
      </c>
      <c r="L527" s="122">
        <f t="shared" si="14"/>
        <v>0</v>
      </c>
      <c r="M527" s="12" t="str">
        <f t="shared" si="15"/>
        <v/>
      </c>
    </row>
    <row r="528" spans="3:13" x14ac:dyDescent="0.3">
      <c r="C528" s="42"/>
      <c r="D528" s="45"/>
      <c r="E528" s="43"/>
      <c r="F528" s="43"/>
      <c r="G528" s="44"/>
      <c r="H528" s="45"/>
      <c r="I528" s="38">
        <f>Børn_beregning!V528</f>
        <v>0</v>
      </c>
      <c r="J528" s="39">
        <f>Børn_beregning!W528</f>
        <v>0</v>
      </c>
      <c r="K528" s="39">
        <f>Børn_beregning!X528</f>
        <v>0</v>
      </c>
      <c r="L528" s="122">
        <f t="shared" si="14"/>
        <v>0</v>
      </c>
      <c r="M528" s="12" t="str">
        <f t="shared" si="15"/>
        <v/>
      </c>
    </row>
    <row r="529" spans="3:13" x14ac:dyDescent="0.3">
      <c r="C529" s="42"/>
      <c r="D529" s="45"/>
      <c r="E529" s="43"/>
      <c r="F529" s="43"/>
      <c r="G529" s="44"/>
      <c r="H529" s="45"/>
      <c r="I529" s="38">
        <f>Børn_beregning!V529</f>
        <v>0</v>
      </c>
      <c r="J529" s="39">
        <f>Børn_beregning!W529</f>
        <v>0</v>
      </c>
      <c r="K529" s="39">
        <f>Børn_beregning!X529</f>
        <v>0</v>
      </c>
      <c r="L529" s="122">
        <f t="shared" si="14"/>
        <v>0</v>
      </c>
      <c r="M529" s="12" t="str">
        <f t="shared" si="15"/>
        <v/>
      </c>
    </row>
    <row r="530" spans="3:13" x14ac:dyDescent="0.3">
      <c r="C530" s="42"/>
      <c r="D530" s="45"/>
      <c r="E530" s="43"/>
      <c r="F530" s="43"/>
      <c r="G530" s="44"/>
      <c r="H530" s="45"/>
      <c r="I530" s="38">
        <f>Børn_beregning!V530</f>
        <v>0</v>
      </c>
      <c r="J530" s="39">
        <f>Børn_beregning!W530</f>
        <v>0</v>
      </c>
      <c r="K530" s="39">
        <f>Børn_beregning!X530</f>
        <v>0</v>
      </c>
      <c r="L530" s="122">
        <f t="shared" si="14"/>
        <v>0</v>
      </c>
      <c r="M530" s="12" t="str">
        <f t="shared" si="15"/>
        <v/>
      </c>
    </row>
    <row r="531" spans="3:13" x14ac:dyDescent="0.3">
      <c r="C531" s="42"/>
      <c r="D531" s="45"/>
      <c r="E531" s="43"/>
      <c r="F531" s="43"/>
      <c r="G531" s="44"/>
      <c r="H531" s="45"/>
      <c r="I531" s="38">
        <f>Børn_beregning!V531</f>
        <v>0</v>
      </c>
      <c r="J531" s="39">
        <f>Børn_beregning!W531</f>
        <v>0</v>
      </c>
      <c r="K531" s="39">
        <f>Børn_beregning!X531</f>
        <v>0</v>
      </c>
      <c r="L531" s="122">
        <f t="shared" ref="L531:L552" si="16">IF(OR(F531="",G531=""),0,IF(AND(AND(F531&lt;&gt;"",G531&lt;&gt;""),F531&gt;G531),1,IF(AND(år&lt;&gt;0,(AND(OR(YEAR(F531)&lt;&gt;år,YEAR(G531)&lt;&gt;år))),OR(YEAR(F531&lt;&gt;""),YEAR(G531&lt;&gt;""))),1,0)))</f>
        <v>0</v>
      </c>
      <c r="M531" s="12" t="str">
        <f t="shared" ref="M531:M552" si="17">IF(AND(AND(F531&lt;&gt;"",G531&lt;&gt;""),F531&gt;G531),"Der er foretaget en indtastningsfejl. Indskrivningsdatoen ligger efter udskrivningsdatoen, hvilket medfører, at fuldtidsomregningen bliver negativ",IF(OR(F531="",G531=""),"",IF(AND(år&lt;&gt;0,(AND(OR(YEAR(F531)&lt;&gt;år,YEAR(G531)&lt;&gt;år))),OR(YEAR(F531&lt;&gt;""),YEAR(G531&lt;&gt;""))),"Der er foretaget en indtastningsfejl. Indskrivnings- eller udskrivningsdatoen er ikke i overenstemmelse med det angivne beregningsår (trin 1)","")))</f>
        <v/>
      </c>
    </row>
    <row r="532" spans="3:13" x14ac:dyDescent="0.3">
      <c r="C532" s="42"/>
      <c r="D532" s="45"/>
      <c r="E532" s="43"/>
      <c r="F532" s="43"/>
      <c r="G532" s="44"/>
      <c r="H532" s="45"/>
      <c r="I532" s="38">
        <f>Børn_beregning!V532</f>
        <v>0</v>
      </c>
      <c r="J532" s="39">
        <f>Børn_beregning!W532</f>
        <v>0</v>
      </c>
      <c r="K532" s="39">
        <f>Børn_beregning!X532</f>
        <v>0</v>
      </c>
      <c r="L532" s="122">
        <f t="shared" si="16"/>
        <v>0</v>
      </c>
      <c r="M532" s="12" t="str">
        <f t="shared" si="17"/>
        <v/>
      </c>
    </row>
    <row r="533" spans="3:13" x14ac:dyDescent="0.3">
      <c r="C533" s="42"/>
      <c r="D533" s="45"/>
      <c r="E533" s="43"/>
      <c r="F533" s="43"/>
      <c r="G533" s="44"/>
      <c r="H533" s="45"/>
      <c r="I533" s="38">
        <f>Børn_beregning!V533</f>
        <v>0</v>
      </c>
      <c r="J533" s="39">
        <f>Børn_beregning!W533</f>
        <v>0</v>
      </c>
      <c r="K533" s="39">
        <f>Børn_beregning!X533</f>
        <v>0</v>
      </c>
      <c r="L533" s="122">
        <f t="shared" si="16"/>
        <v>0</v>
      </c>
      <c r="M533" s="12" t="str">
        <f t="shared" si="17"/>
        <v/>
      </c>
    </row>
    <row r="534" spans="3:13" x14ac:dyDescent="0.3">
      <c r="C534" s="42"/>
      <c r="D534" s="45"/>
      <c r="E534" s="43"/>
      <c r="F534" s="43"/>
      <c r="G534" s="44"/>
      <c r="H534" s="45"/>
      <c r="I534" s="38">
        <f>Børn_beregning!V534</f>
        <v>0</v>
      </c>
      <c r="J534" s="39">
        <f>Børn_beregning!W534</f>
        <v>0</v>
      </c>
      <c r="K534" s="39">
        <f>Børn_beregning!X534</f>
        <v>0</v>
      </c>
      <c r="L534" s="122">
        <f t="shared" si="16"/>
        <v>0</v>
      </c>
      <c r="M534" s="12" t="str">
        <f t="shared" si="17"/>
        <v/>
      </c>
    </row>
    <row r="535" spans="3:13" x14ac:dyDescent="0.3">
      <c r="C535" s="42"/>
      <c r="D535" s="45"/>
      <c r="E535" s="43"/>
      <c r="F535" s="43"/>
      <c r="G535" s="44"/>
      <c r="H535" s="45"/>
      <c r="I535" s="38">
        <f>Børn_beregning!V535</f>
        <v>0</v>
      </c>
      <c r="J535" s="39">
        <f>Børn_beregning!W535</f>
        <v>0</v>
      </c>
      <c r="K535" s="39">
        <f>Børn_beregning!X535</f>
        <v>0</v>
      </c>
      <c r="L535" s="122">
        <f t="shared" si="16"/>
        <v>0</v>
      </c>
      <c r="M535" s="12" t="str">
        <f t="shared" si="17"/>
        <v/>
      </c>
    </row>
    <row r="536" spans="3:13" x14ac:dyDescent="0.3">
      <c r="C536" s="42"/>
      <c r="D536" s="45"/>
      <c r="E536" s="43"/>
      <c r="F536" s="43"/>
      <c r="G536" s="44"/>
      <c r="H536" s="45"/>
      <c r="I536" s="38">
        <f>Børn_beregning!V536</f>
        <v>0</v>
      </c>
      <c r="J536" s="39">
        <f>Børn_beregning!W536</f>
        <v>0</v>
      </c>
      <c r="K536" s="39">
        <f>Børn_beregning!X536</f>
        <v>0</v>
      </c>
      <c r="L536" s="122">
        <f t="shared" si="16"/>
        <v>0</v>
      </c>
      <c r="M536" s="12" t="str">
        <f t="shared" si="17"/>
        <v/>
      </c>
    </row>
    <row r="537" spans="3:13" x14ac:dyDescent="0.3">
      <c r="C537" s="42"/>
      <c r="D537" s="45"/>
      <c r="E537" s="43"/>
      <c r="F537" s="43"/>
      <c r="G537" s="44"/>
      <c r="H537" s="45"/>
      <c r="I537" s="38">
        <f>Børn_beregning!V537</f>
        <v>0</v>
      </c>
      <c r="J537" s="39">
        <f>Børn_beregning!W537</f>
        <v>0</v>
      </c>
      <c r="K537" s="39">
        <f>Børn_beregning!X537</f>
        <v>0</v>
      </c>
      <c r="L537" s="122">
        <f t="shared" si="16"/>
        <v>0</v>
      </c>
      <c r="M537" s="12" t="str">
        <f t="shared" si="17"/>
        <v/>
      </c>
    </row>
    <row r="538" spans="3:13" x14ac:dyDescent="0.3">
      <c r="C538" s="42"/>
      <c r="D538" s="45"/>
      <c r="E538" s="43"/>
      <c r="F538" s="43"/>
      <c r="G538" s="44"/>
      <c r="H538" s="45"/>
      <c r="I538" s="38">
        <f>Børn_beregning!V538</f>
        <v>0</v>
      </c>
      <c r="J538" s="39">
        <f>Børn_beregning!W538</f>
        <v>0</v>
      </c>
      <c r="K538" s="39">
        <f>Børn_beregning!X538</f>
        <v>0</v>
      </c>
      <c r="L538" s="122">
        <f t="shared" si="16"/>
        <v>0</v>
      </c>
      <c r="M538" s="12" t="str">
        <f t="shared" si="17"/>
        <v/>
      </c>
    </row>
    <row r="539" spans="3:13" x14ac:dyDescent="0.3">
      <c r="C539" s="42"/>
      <c r="D539" s="45"/>
      <c r="E539" s="43"/>
      <c r="F539" s="43"/>
      <c r="G539" s="44"/>
      <c r="H539" s="45"/>
      <c r="I539" s="38">
        <f>Børn_beregning!V539</f>
        <v>0</v>
      </c>
      <c r="J539" s="39">
        <f>Børn_beregning!W539</f>
        <v>0</v>
      </c>
      <c r="K539" s="39">
        <f>Børn_beregning!X539</f>
        <v>0</v>
      </c>
      <c r="L539" s="122">
        <f t="shared" si="16"/>
        <v>0</v>
      </c>
      <c r="M539" s="12" t="str">
        <f t="shared" si="17"/>
        <v/>
      </c>
    </row>
    <row r="540" spans="3:13" x14ac:dyDescent="0.3">
      <c r="C540" s="42"/>
      <c r="D540" s="45"/>
      <c r="E540" s="43"/>
      <c r="F540" s="43"/>
      <c r="G540" s="44"/>
      <c r="H540" s="45"/>
      <c r="I540" s="38">
        <f>Børn_beregning!V540</f>
        <v>0</v>
      </c>
      <c r="J540" s="39">
        <f>Børn_beregning!W540</f>
        <v>0</v>
      </c>
      <c r="K540" s="39">
        <f>Børn_beregning!X540</f>
        <v>0</v>
      </c>
      <c r="L540" s="122">
        <f t="shared" si="16"/>
        <v>0</v>
      </c>
      <c r="M540" s="12" t="str">
        <f t="shared" si="17"/>
        <v/>
      </c>
    </row>
    <row r="541" spans="3:13" x14ac:dyDescent="0.3">
      <c r="C541" s="42"/>
      <c r="D541" s="45"/>
      <c r="E541" s="43"/>
      <c r="F541" s="43"/>
      <c r="G541" s="44"/>
      <c r="H541" s="45"/>
      <c r="I541" s="38">
        <f>Børn_beregning!V541</f>
        <v>0</v>
      </c>
      <c r="J541" s="39">
        <f>Børn_beregning!W541</f>
        <v>0</v>
      </c>
      <c r="K541" s="39">
        <f>Børn_beregning!X541</f>
        <v>0</v>
      </c>
      <c r="L541" s="122">
        <f t="shared" si="16"/>
        <v>0</v>
      </c>
      <c r="M541" s="12" t="str">
        <f t="shared" si="17"/>
        <v/>
      </c>
    </row>
    <row r="542" spans="3:13" x14ac:dyDescent="0.3">
      <c r="C542" s="42"/>
      <c r="D542" s="45"/>
      <c r="E542" s="43"/>
      <c r="F542" s="43"/>
      <c r="G542" s="44"/>
      <c r="H542" s="45"/>
      <c r="I542" s="38">
        <f>Børn_beregning!V542</f>
        <v>0</v>
      </c>
      <c r="J542" s="39">
        <f>Børn_beregning!W542</f>
        <v>0</v>
      </c>
      <c r="K542" s="39">
        <f>Børn_beregning!X542</f>
        <v>0</v>
      </c>
      <c r="L542" s="122">
        <f t="shared" si="16"/>
        <v>0</v>
      </c>
      <c r="M542" s="12" t="str">
        <f t="shared" si="17"/>
        <v/>
      </c>
    </row>
    <row r="543" spans="3:13" x14ac:dyDescent="0.3">
      <c r="C543" s="42"/>
      <c r="D543" s="45"/>
      <c r="E543" s="43"/>
      <c r="F543" s="43"/>
      <c r="G543" s="44"/>
      <c r="H543" s="45"/>
      <c r="I543" s="38">
        <f>Børn_beregning!V543</f>
        <v>0</v>
      </c>
      <c r="J543" s="39">
        <f>Børn_beregning!W543</f>
        <v>0</v>
      </c>
      <c r="K543" s="39">
        <f>Børn_beregning!X543</f>
        <v>0</v>
      </c>
      <c r="L543" s="122">
        <f t="shared" si="16"/>
        <v>0</v>
      </c>
      <c r="M543" s="12" t="str">
        <f t="shared" si="17"/>
        <v/>
      </c>
    </row>
    <row r="544" spans="3:13" x14ac:dyDescent="0.3">
      <c r="C544" s="42"/>
      <c r="D544" s="45"/>
      <c r="E544" s="43"/>
      <c r="F544" s="43"/>
      <c r="G544" s="44"/>
      <c r="H544" s="45"/>
      <c r="I544" s="38">
        <f>Børn_beregning!V544</f>
        <v>0</v>
      </c>
      <c r="J544" s="39">
        <f>Børn_beregning!W544</f>
        <v>0</v>
      </c>
      <c r="K544" s="39">
        <f>Børn_beregning!X544</f>
        <v>0</v>
      </c>
      <c r="L544" s="122">
        <f t="shared" si="16"/>
        <v>0</v>
      </c>
      <c r="M544" s="12" t="str">
        <f t="shared" si="17"/>
        <v/>
      </c>
    </row>
    <row r="545" spans="3:13" x14ac:dyDescent="0.3">
      <c r="C545" s="42"/>
      <c r="D545" s="45"/>
      <c r="E545" s="43"/>
      <c r="F545" s="43"/>
      <c r="G545" s="44"/>
      <c r="H545" s="45"/>
      <c r="I545" s="38">
        <f>Børn_beregning!V545</f>
        <v>0</v>
      </c>
      <c r="J545" s="39">
        <f>Børn_beregning!W545</f>
        <v>0</v>
      </c>
      <c r="K545" s="39">
        <f>Børn_beregning!X545</f>
        <v>0</v>
      </c>
      <c r="L545" s="122">
        <f t="shared" si="16"/>
        <v>0</v>
      </c>
      <c r="M545" s="12" t="str">
        <f t="shared" si="17"/>
        <v/>
      </c>
    </row>
    <row r="546" spans="3:13" x14ac:dyDescent="0.3">
      <c r="C546" s="42"/>
      <c r="D546" s="45"/>
      <c r="E546" s="43"/>
      <c r="F546" s="43"/>
      <c r="G546" s="44"/>
      <c r="H546" s="45"/>
      <c r="I546" s="38">
        <f>Børn_beregning!V546</f>
        <v>0</v>
      </c>
      <c r="J546" s="39">
        <f>Børn_beregning!W546</f>
        <v>0</v>
      </c>
      <c r="K546" s="39">
        <f>Børn_beregning!X546</f>
        <v>0</v>
      </c>
      <c r="L546" s="122">
        <f t="shared" si="16"/>
        <v>0</v>
      </c>
      <c r="M546" s="12" t="str">
        <f t="shared" si="17"/>
        <v/>
      </c>
    </row>
    <row r="547" spans="3:13" x14ac:dyDescent="0.3">
      <c r="C547" s="42"/>
      <c r="D547" s="45"/>
      <c r="E547" s="43"/>
      <c r="F547" s="43"/>
      <c r="G547" s="44"/>
      <c r="H547" s="45"/>
      <c r="I547" s="38">
        <f>Børn_beregning!V547</f>
        <v>0</v>
      </c>
      <c r="J547" s="39">
        <f>Børn_beregning!W547</f>
        <v>0</v>
      </c>
      <c r="K547" s="39">
        <f>Børn_beregning!X547</f>
        <v>0</v>
      </c>
      <c r="L547" s="122">
        <f t="shared" si="16"/>
        <v>0</v>
      </c>
      <c r="M547" s="12" t="str">
        <f t="shared" si="17"/>
        <v/>
      </c>
    </row>
    <row r="548" spans="3:13" x14ac:dyDescent="0.3">
      <c r="C548" s="42"/>
      <c r="D548" s="45"/>
      <c r="E548" s="43"/>
      <c r="F548" s="43"/>
      <c r="G548" s="44"/>
      <c r="H548" s="45"/>
      <c r="I548" s="38">
        <f>Børn_beregning!V548</f>
        <v>0</v>
      </c>
      <c r="J548" s="39">
        <f>Børn_beregning!W548</f>
        <v>0</v>
      </c>
      <c r="K548" s="39">
        <f>Børn_beregning!X548</f>
        <v>0</v>
      </c>
      <c r="L548" s="122">
        <f t="shared" si="16"/>
        <v>0</v>
      </c>
      <c r="M548" s="12" t="str">
        <f t="shared" si="17"/>
        <v/>
      </c>
    </row>
    <row r="549" spans="3:13" x14ac:dyDescent="0.3">
      <c r="C549" s="42"/>
      <c r="D549" s="45"/>
      <c r="E549" s="43"/>
      <c r="F549" s="43"/>
      <c r="G549" s="44"/>
      <c r="H549" s="45"/>
      <c r="I549" s="38">
        <f>Børn_beregning!V549</f>
        <v>0</v>
      </c>
      <c r="J549" s="39">
        <f>Børn_beregning!W549</f>
        <v>0</v>
      </c>
      <c r="K549" s="39">
        <f>Børn_beregning!X549</f>
        <v>0</v>
      </c>
      <c r="L549" s="122">
        <f t="shared" si="16"/>
        <v>0</v>
      </c>
      <c r="M549" s="12" t="str">
        <f t="shared" si="17"/>
        <v/>
      </c>
    </row>
    <row r="550" spans="3:13" x14ac:dyDescent="0.3">
      <c r="C550" s="42"/>
      <c r="D550" s="45"/>
      <c r="E550" s="43"/>
      <c r="F550" s="43"/>
      <c r="G550" s="44"/>
      <c r="H550" s="45"/>
      <c r="I550" s="38">
        <f>Børn_beregning!V550</f>
        <v>0</v>
      </c>
      <c r="J550" s="39">
        <f>Børn_beregning!W550</f>
        <v>0</v>
      </c>
      <c r="K550" s="39">
        <f>Børn_beregning!X550</f>
        <v>0</v>
      </c>
      <c r="L550" s="122">
        <f t="shared" si="16"/>
        <v>0</v>
      </c>
      <c r="M550" s="12" t="str">
        <f t="shared" si="17"/>
        <v/>
      </c>
    </row>
    <row r="551" spans="3:13" x14ac:dyDescent="0.3">
      <c r="C551" s="42"/>
      <c r="D551" s="45"/>
      <c r="E551" s="43"/>
      <c r="F551" s="43"/>
      <c r="G551" s="44"/>
      <c r="H551" s="45"/>
      <c r="I551" s="38">
        <f>Børn_beregning!V551</f>
        <v>0</v>
      </c>
      <c r="J551" s="39">
        <f>Børn_beregning!W551</f>
        <v>0</v>
      </c>
      <c r="K551" s="39">
        <f>Børn_beregning!X551</f>
        <v>0</v>
      </c>
      <c r="L551" s="122">
        <f t="shared" si="16"/>
        <v>0</v>
      </c>
      <c r="M551" s="12" t="str">
        <f t="shared" si="17"/>
        <v/>
      </c>
    </row>
    <row r="552" spans="3:13" x14ac:dyDescent="0.3">
      <c r="C552" s="42"/>
      <c r="D552" s="45"/>
      <c r="E552" s="43"/>
      <c r="F552" s="43"/>
      <c r="G552" s="44"/>
      <c r="H552" s="45"/>
      <c r="I552" s="38">
        <f>Børn_beregning!V552</f>
        <v>0</v>
      </c>
      <c r="J552" s="39">
        <f>Børn_beregning!W552</f>
        <v>0</v>
      </c>
      <c r="K552" s="39">
        <f>Børn_beregning!X552</f>
        <v>0</v>
      </c>
      <c r="L552" s="122">
        <f t="shared" si="16"/>
        <v>0</v>
      </c>
      <c r="M552" s="12" t="str">
        <f t="shared" si="17"/>
        <v/>
      </c>
    </row>
    <row r="553" spans="3:13" ht="15" thickBot="1" x14ac:dyDescent="0.35">
      <c r="C553" s="75" t="s">
        <v>56</v>
      </c>
      <c r="D553" s="142"/>
      <c r="E553" s="142"/>
      <c r="F553" s="142"/>
      <c r="G553" s="142"/>
      <c r="H553" s="143"/>
      <c r="I553" s="144">
        <f>SUM(I19:I552)</f>
        <v>9.5835616438356173</v>
      </c>
      <c r="J553" s="126">
        <f>SUM(J19:J552)</f>
        <v>0.75616438356164384</v>
      </c>
      <c r="K553" s="126">
        <f>SUM(K19:K552)</f>
        <v>16.838356164383562</v>
      </c>
    </row>
    <row r="554" spans="3:13" ht="15" thickTop="1" x14ac:dyDescent="0.3"/>
  </sheetData>
  <sheetProtection algorithmName="SHA-512" hashValue="Y9dh5cjLO0uRXE8vCxraoQRenZBhB+rBr1lM9y9M+RIa5U7swTr82/3P4T+8tv1jBpE7ORyvf2dgF0Mtz/ApgA==" saltValue="cT2QmDyYcX+i9CdXvQkGog==" spinCount="100000" sheet="1" objects="1" scenarios="1"/>
  <mergeCells count="1">
    <mergeCell ref="C7:H8"/>
  </mergeCells>
  <conditionalFormatting sqref="D18:D552">
    <cfRule type="expression" dxfId="15" priority="4">
      <formula>OR(Inst_typ="Vuggestue",Inst_typ="Børnehave",Inst_typ="Aldersintegreret institution")</formula>
    </cfRule>
  </conditionalFormatting>
  <conditionalFormatting sqref="I19:I553">
    <cfRule type="expression" dxfId="14" priority="7">
      <formula>Inst_typ="Børnehave"</formula>
    </cfRule>
  </conditionalFormatting>
  <conditionalFormatting sqref="J19:K553">
    <cfRule type="expression" dxfId="13" priority="6">
      <formula>Inst_typ="Vuggestue"</formula>
    </cfRule>
  </conditionalFormatting>
  <dataValidations count="5">
    <dataValidation type="list" allowBlank="1" showInputMessage="1" showErrorMessage="1" sqref="D19:D552" xr:uid="{00000000-0002-0000-0200-000000000000}">
      <formula1>IF(List_help=1,Kort_list,Lang_list)</formula1>
    </dataValidation>
    <dataValidation type="whole" operator="greaterThan" allowBlank="1" showInputMessage="1" showErrorMessage="1" errorTitle="Ugyldig indtastning" error="Det er kun muligt at angive et helt, positivt tal (større end nul)." sqref="H19:H552" xr:uid="{00000000-0002-0000-0200-000001000000}">
      <formula1>0</formula1>
    </dataValidation>
    <dataValidation type="date" allowBlank="1" showInputMessage="1" showErrorMessage="1" errorTitle="Ugyldig indtastning" error="Fødselsdatoen kan ikke være før 2015 eller senere end det angivne beregningsår._x000a__x000a_Datoen skal angives i formatet DD-MM-YYYY." sqref="E19:E552" xr:uid="{00000000-0002-0000-0200-000002000000}">
      <formula1>start_foeddag</formula1>
      <formula2>slutdato</formula2>
    </dataValidation>
    <dataValidation type="date" allowBlank="1" showInputMessage="1" showErrorMessage="1" errorTitle="Ugyldig dato" error="Indskrivningsdatoen skal være inden for det angivne beregningsår (trin 1). Hvis barnet blev indskrevet før den 1. januar i det pågældende år, skal 1. januar angives._x000a__x000a_Datoen skal angives i formatet DD-MM-YYYY." sqref="F19:F552" xr:uid="{00000000-0002-0000-0200-000003000000}">
      <formula1>startdato</formula1>
      <formula2>slutdato</formula2>
    </dataValidation>
    <dataValidation type="date" allowBlank="1" showInputMessage="1" showErrorMessage="1" errorTitle="Ugyldig dato" error="Udskrivningsdatoen skal være inden for det angivne beregningsår (trin 1)._x000a__x000a_Datoen skal angives i formatet DD-MM-YYYY." sqref="G19:G45 G47:G552" xr:uid="{00000000-0002-0000-0200-000004000000}">
      <formula1>startdato</formula1>
      <formula2>slutdato</formula2>
    </dataValidation>
  </dataValidation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 id="{7B6ECE2E-80AE-4237-B6FA-E52D03F9644D}">
            <x14:iconSet iconSet="3Symbols" showValue="0" custom="1">
              <x14:cfvo type="percent">
                <xm:f>0</xm:f>
              </x14:cfvo>
              <x14:cfvo type="num">
                <xm:f>0</xm:f>
              </x14:cfvo>
              <x14:cfvo type="num" gte="0">
                <xm:f>0</xm:f>
              </x14:cfvo>
              <x14:cfIcon iconSet="NoIcons" iconId="0"/>
              <x14:cfIcon iconSet="NoIcons" iconId="0"/>
              <x14:cfIcon iconSet="3Symbols" iconId="0"/>
            </x14:iconSet>
          </x14:cfRule>
          <xm:sqref>L19:L552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C1:K453"/>
  <sheetViews>
    <sheetView showRowColHeaders="0" workbookViewId="0">
      <selection activeCell="F47" sqref="F47"/>
    </sheetView>
  </sheetViews>
  <sheetFormatPr defaultColWidth="9.109375" defaultRowHeight="14.4" x14ac:dyDescent="0.3"/>
  <cols>
    <col min="1" max="1" width="1.6640625" style="2" customWidth="1"/>
    <col min="2" max="2" width="7.6640625" style="2" customWidth="1"/>
    <col min="3" max="3" width="43.33203125" style="2" customWidth="1"/>
    <col min="4" max="4" width="36" style="122" customWidth="1"/>
    <col min="5" max="7" width="32.6640625" style="122" customWidth="1"/>
    <col min="8" max="9" width="30.6640625" style="122" customWidth="1"/>
    <col min="10" max="10" width="5" style="2" customWidth="1"/>
    <col min="11" max="11" width="23.88671875" style="2" customWidth="1"/>
    <col min="12" max="12" width="23.6640625" style="2" customWidth="1"/>
    <col min="13" max="16384" width="9.109375" style="2"/>
  </cols>
  <sheetData>
    <row r="1" spans="3:9" s="1" customFormat="1" ht="40.5" customHeight="1" x14ac:dyDescent="0.55000000000000004">
      <c r="C1" s="7" t="s">
        <v>119</v>
      </c>
    </row>
    <row r="2" spans="3:9" ht="18" customHeight="1" x14ac:dyDescent="0.3">
      <c r="D2" s="2"/>
      <c r="E2" s="2"/>
      <c r="F2" s="2"/>
      <c r="G2" s="2"/>
      <c r="H2" s="2"/>
      <c r="I2" s="2"/>
    </row>
    <row r="3" spans="3:9" ht="18" customHeight="1" x14ac:dyDescent="0.3">
      <c r="D3" s="2"/>
      <c r="E3" s="2"/>
      <c r="F3" s="2"/>
      <c r="G3" s="2"/>
      <c r="H3" s="2"/>
      <c r="I3" s="2"/>
    </row>
    <row r="4" spans="3:9" ht="18" customHeight="1" x14ac:dyDescent="0.3">
      <c r="D4" s="2"/>
      <c r="E4" s="2"/>
      <c r="F4" s="2"/>
      <c r="G4" s="2"/>
      <c r="H4" s="2"/>
      <c r="I4" s="2"/>
    </row>
    <row r="5" spans="3:9" ht="18" customHeight="1" x14ac:dyDescent="0.3">
      <c r="D5" s="2"/>
      <c r="E5" s="2"/>
      <c r="F5" s="2"/>
      <c r="G5" s="2"/>
      <c r="H5" s="2"/>
      <c r="I5" s="2"/>
    </row>
    <row r="6" spans="3:9" ht="18" customHeight="1" x14ac:dyDescent="0.3">
      <c r="D6" s="2"/>
      <c r="E6" s="2"/>
      <c r="F6" s="2"/>
      <c r="G6" s="2"/>
      <c r="H6" s="2"/>
      <c r="I6" s="2"/>
    </row>
    <row r="7" spans="3:9" ht="27" customHeight="1" x14ac:dyDescent="0.3">
      <c r="C7" s="169" t="s">
        <v>179</v>
      </c>
      <c r="D7" s="169"/>
      <c r="E7" s="169"/>
      <c r="F7" s="169"/>
      <c r="G7" s="169"/>
      <c r="H7" s="169"/>
      <c r="I7" s="2"/>
    </row>
    <row r="8" spans="3:9" ht="49.5" customHeight="1" x14ac:dyDescent="0.3">
      <c r="C8" s="179"/>
      <c r="D8" s="179"/>
      <c r="E8" s="179"/>
      <c r="F8" s="179"/>
      <c r="G8" s="179"/>
      <c r="H8" s="179"/>
      <c r="I8" s="2"/>
    </row>
    <row r="9" spans="3:9" ht="67.5" customHeight="1" x14ac:dyDescent="0.3">
      <c r="C9" s="177"/>
      <c r="D9" s="177"/>
      <c r="E9" s="177"/>
      <c r="F9" s="177"/>
      <c r="G9" s="177"/>
      <c r="H9" s="177"/>
      <c r="I9" s="2"/>
    </row>
    <row r="10" spans="3:9" x14ac:dyDescent="0.3">
      <c r="D10" s="2"/>
      <c r="E10" s="2"/>
      <c r="F10" s="2"/>
      <c r="G10" s="2"/>
      <c r="H10" s="2"/>
      <c r="I10" s="2"/>
    </row>
    <row r="11" spans="3:9" x14ac:dyDescent="0.3">
      <c r="D11" s="2"/>
      <c r="E11" s="2"/>
      <c r="F11" s="2"/>
      <c r="G11" s="2"/>
      <c r="H11" s="2"/>
      <c r="I11" s="2"/>
    </row>
    <row r="12" spans="3:9" x14ac:dyDescent="0.3">
      <c r="C12" s="74" t="s">
        <v>174</v>
      </c>
      <c r="D12" s="2"/>
      <c r="E12" s="2"/>
      <c r="F12" s="2"/>
      <c r="G12" s="2"/>
      <c r="H12" s="2"/>
      <c r="I12" s="2"/>
    </row>
    <row r="13" spans="3:9" ht="43.2" x14ac:dyDescent="0.3">
      <c r="C13" s="182"/>
      <c r="D13" s="182"/>
      <c r="E13" s="182"/>
      <c r="F13" s="182"/>
      <c r="G13" s="182"/>
      <c r="H13" s="8" t="s">
        <v>90</v>
      </c>
      <c r="I13" s="8" t="s">
        <v>91</v>
      </c>
    </row>
    <row r="14" spans="3:9" x14ac:dyDescent="0.3">
      <c r="C14" s="181" t="s">
        <v>177</v>
      </c>
      <c r="D14" s="181"/>
      <c r="E14" s="181"/>
      <c r="F14" s="181"/>
      <c r="G14" s="181"/>
      <c r="H14" s="151">
        <f>E28</f>
        <v>0</v>
      </c>
      <c r="I14" s="151">
        <f>E29</f>
        <v>0</v>
      </c>
    </row>
    <row r="15" spans="3:9" x14ac:dyDescent="0.3">
      <c r="C15" s="181" t="s">
        <v>155</v>
      </c>
      <c r="D15" s="181"/>
      <c r="E15" s="181"/>
      <c r="F15" s="181"/>
      <c r="G15" s="181"/>
      <c r="H15" s="151">
        <f>SUM(F34:F36)*-1</f>
        <v>0</v>
      </c>
      <c r="I15" s="151">
        <f>SUM(G34:G36)*-1</f>
        <v>0</v>
      </c>
    </row>
    <row r="16" spans="3:9" x14ac:dyDescent="0.3">
      <c r="C16" s="181" t="s">
        <v>156</v>
      </c>
      <c r="D16" s="181"/>
      <c r="E16" s="181"/>
      <c r="F16" s="181"/>
      <c r="G16" s="181"/>
      <c r="H16" s="151">
        <f>E41</f>
        <v>0.26635867930591861</v>
      </c>
      <c r="I16" s="151">
        <f>F41</f>
        <v>0.23286169491445571</v>
      </c>
    </row>
    <row r="17" spans="3:10" x14ac:dyDescent="0.3">
      <c r="C17" s="181" t="s">
        <v>157</v>
      </c>
      <c r="D17" s="181"/>
      <c r="E17" s="181"/>
      <c r="F17" s="181"/>
      <c r="G17" s="181"/>
      <c r="H17" s="151">
        <f>H450</f>
        <v>3.018207970672885</v>
      </c>
      <c r="I17" s="151">
        <f>I450</f>
        <v>2.6386413443956092</v>
      </c>
    </row>
    <row r="18" spans="3:10" ht="21" customHeight="1" thickBot="1" x14ac:dyDescent="0.35">
      <c r="C18" s="183" t="s">
        <v>158</v>
      </c>
      <c r="D18" s="183"/>
      <c r="E18" s="183"/>
      <c r="F18" s="183"/>
      <c r="G18" s="183"/>
      <c r="H18" s="150">
        <f>SUM(H14:H17)</f>
        <v>3.2845666499788035</v>
      </c>
      <c r="I18" s="150">
        <f>SUM(I14:I17)</f>
        <v>2.8715030393100647</v>
      </c>
    </row>
    <row r="19" spans="3:10" ht="15" thickTop="1" x14ac:dyDescent="0.3">
      <c r="D19" s="2"/>
      <c r="E19" s="2"/>
      <c r="F19" s="2"/>
      <c r="G19" s="2"/>
      <c r="H19" s="2"/>
      <c r="I19" s="2"/>
    </row>
    <row r="20" spans="3:10" x14ac:dyDescent="0.3">
      <c r="D20" s="2"/>
      <c r="E20" s="2"/>
      <c r="F20" s="2"/>
      <c r="G20" s="2"/>
      <c r="H20" s="2"/>
      <c r="I20" s="2"/>
    </row>
    <row r="21" spans="3:10" x14ac:dyDescent="0.3">
      <c r="C21" s="74" t="s">
        <v>178</v>
      </c>
      <c r="D21" s="2"/>
      <c r="E21" s="2"/>
      <c r="F21" s="2"/>
      <c r="G21" s="2"/>
      <c r="H21" s="2"/>
      <c r="I21" s="2"/>
    </row>
    <row r="22" spans="3:10" s="77" customFormat="1" ht="31.5" customHeight="1" x14ac:dyDescent="0.3">
      <c r="C22" s="178" t="s">
        <v>150</v>
      </c>
      <c r="D22" s="178"/>
      <c r="E22" s="104" t="s">
        <v>7</v>
      </c>
    </row>
    <row r="23" spans="3:10" s="77" customFormat="1" ht="31.5" customHeight="1" x14ac:dyDescent="0.3">
      <c r="C23" s="178" t="s">
        <v>84</v>
      </c>
      <c r="D23" s="178"/>
      <c r="E23" s="104" t="s">
        <v>7</v>
      </c>
    </row>
    <row r="24" spans="3:10" s="77" customFormat="1" x14ac:dyDescent="0.3"/>
    <row r="25" spans="3:10" s="77" customFormat="1" x14ac:dyDescent="0.3"/>
    <row r="26" spans="3:10" ht="50.25" customHeight="1" x14ac:dyDescent="0.3">
      <c r="C26" s="180" t="s">
        <v>169</v>
      </c>
      <c r="D26" s="180"/>
      <c r="E26" s="180"/>
      <c r="F26" s="180"/>
      <c r="G26" s="2"/>
      <c r="H26" s="2"/>
      <c r="I26" s="2"/>
    </row>
    <row r="27" spans="3:10" x14ac:dyDescent="0.3">
      <c r="C27" s="78"/>
      <c r="D27" s="129" t="s">
        <v>78</v>
      </c>
      <c r="E27" s="131" t="s">
        <v>74</v>
      </c>
      <c r="F27" s="2"/>
      <c r="G27" s="2"/>
      <c r="H27" s="2"/>
      <c r="I27" s="2"/>
    </row>
    <row r="28" spans="3:10" x14ac:dyDescent="0.3">
      <c r="C28" s="79" t="s">
        <v>143</v>
      </c>
      <c r="D28" s="132"/>
      <c r="E28" s="38">
        <f>Personale_beregn!E19</f>
        <v>0</v>
      </c>
      <c r="F28" s="2"/>
      <c r="G28" s="2"/>
      <c r="H28" s="2"/>
      <c r="I28" s="2"/>
    </row>
    <row r="29" spans="3:10" s="77" customFormat="1" x14ac:dyDescent="0.3">
      <c r="C29" s="80" t="s">
        <v>144</v>
      </c>
      <c r="D29" s="133"/>
      <c r="E29" s="123">
        <f>Personale_beregn!E20</f>
        <v>0</v>
      </c>
      <c r="F29" s="2"/>
      <c r="G29" s="2"/>
      <c r="H29" s="2"/>
      <c r="I29" s="2"/>
      <c r="J29" s="2"/>
    </row>
    <row r="30" spans="3:10" s="77" customFormat="1" x14ac:dyDescent="0.3">
      <c r="F30" s="2"/>
      <c r="G30" s="2"/>
      <c r="H30" s="2"/>
      <c r="I30" s="2"/>
      <c r="J30" s="2"/>
    </row>
    <row r="31" spans="3:10" s="77" customFormat="1" x14ac:dyDescent="0.3">
      <c r="F31" s="2"/>
      <c r="G31" s="2"/>
      <c r="H31" s="2"/>
      <c r="I31" s="2"/>
      <c r="J31" s="2"/>
    </row>
    <row r="32" spans="3:10" x14ac:dyDescent="0.3">
      <c r="C32" s="74" t="s">
        <v>170</v>
      </c>
      <c r="D32" s="2"/>
      <c r="E32" s="2"/>
      <c r="F32" s="12"/>
      <c r="G32" s="2"/>
      <c r="H32" s="2"/>
      <c r="I32" s="2"/>
    </row>
    <row r="33" spans="3:11" ht="48.75" customHeight="1" x14ac:dyDescent="0.3">
      <c r="C33" s="81"/>
      <c r="D33" s="18" t="s">
        <v>152</v>
      </c>
      <c r="E33" s="82" t="s">
        <v>153</v>
      </c>
      <c r="F33" s="134" t="s">
        <v>42</v>
      </c>
      <c r="G33" s="134" t="s">
        <v>43</v>
      </c>
      <c r="H33" s="2"/>
      <c r="I33" s="2"/>
    </row>
    <row r="34" spans="3:11" x14ac:dyDescent="0.3">
      <c r="C34" s="83" t="s">
        <v>8</v>
      </c>
      <c r="D34" s="135"/>
      <c r="E34" s="135"/>
      <c r="F34" s="147">
        <f>Personale_beregn!F25</f>
        <v>0</v>
      </c>
      <c r="G34" s="147">
        <f>Personale_beregn!G25</f>
        <v>0</v>
      </c>
      <c r="H34" s="84"/>
      <c r="I34" s="2"/>
    </row>
    <row r="35" spans="3:11" x14ac:dyDescent="0.3">
      <c r="C35" s="83" t="s">
        <v>73</v>
      </c>
      <c r="D35" s="135"/>
      <c r="E35" s="135"/>
      <c r="F35" s="147">
        <f>Personale_beregn!F26</f>
        <v>0</v>
      </c>
      <c r="G35" s="147">
        <f>Personale_beregn!G26</f>
        <v>0</v>
      </c>
      <c r="H35" s="12"/>
      <c r="I35" s="2"/>
    </row>
    <row r="36" spans="3:11" x14ac:dyDescent="0.3">
      <c r="C36" s="85" t="s">
        <v>14</v>
      </c>
      <c r="D36" s="136"/>
      <c r="E36" s="136"/>
      <c r="F36" s="148">
        <f>Personale_beregn!F27</f>
        <v>0</v>
      </c>
      <c r="G36" s="149">
        <f>Personale_beregn!G27</f>
        <v>0</v>
      </c>
      <c r="H36" s="12"/>
      <c r="I36" s="2"/>
    </row>
    <row r="37" spans="3:11" x14ac:dyDescent="0.3">
      <c r="D37" s="2"/>
      <c r="E37" s="2"/>
      <c r="F37" s="2"/>
      <c r="G37" s="2"/>
      <c r="H37" s="2"/>
      <c r="I37" s="2"/>
    </row>
    <row r="38" spans="3:11" x14ac:dyDescent="0.3">
      <c r="D38" s="2"/>
      <c r="E38" s="2"/>
      <c r="F38" s="2"/>
      <c r="G38" s="2"/>
      <c r="H38" s="2"/>
      <c r="I38" s="2"/>
    </row>
    <row r="39" spans="3:11" x14ac:dyDescent="0.3">
      <c r="C39" s="74" t="s">
        <v>171</v>
      </c>
      <c r="D39" s="2"/>
      <c r="E39" s="2"/>
      <c r="F39" s="2"/>
      <c r="G39" s="2"/>
      <c r="H39" s="2"/>
      <c r="I39" s="2"/>
    </row>
    <row r="40" spans="3:11" ht="15" customHeight="1" x14ac:dyDescent="0.3">
      <c r="C40" s="81"/>
      <c r="D40" s="129" t="s">
        <v>33</v>
      </c>
      <c r="E40" s="130" t="s">
        <v>42</v>
      </c>
      <c r="F40" s="129" t="s">
        <v>43</v>
      </c>
      <c r="G40" s="2"/>
      <c r="H40" s="2"/>
      <c r="I40" s="2"/>
    </row>
    <row r="41" spans="3:11" x14ac:dyDescent="0.3">
      <c r="C41" s="81" t="s">
        <v>175</v>
      </c>
      <c r="D41" s="137">
        <v>960.5</v>
      </c>
      <c r="E41" s="145">
        <f>Personale_beregn!E32</f>
        <v>0.26635867930591861</v>
      </c>
      <c r="F41" s="146">
        <f>Personale_beregn!F32</f>
        <v>0.23286169491445571</v>
      </c>
      <c r="G41" s="2"/>
      <c r="H41" s="2"/>
      <c r="I41" s="2"/>
    </row>
    <row r="42" spans="3:11" x14ac:dyDescent="0.3">
      <c r="D42" s="2"/>
      <c r="E42" s="2"/>
      <c r="F42" s="12"/>
      <c r="G42" s="2"/>
      <c r="H42" s="2"/>
      <c r="I42" s="2"/>
    </row>
    <row r="43" spans="3:11" x14ac:dyDescent="0.3">
      <c r="D43" s="2"/>
      <c r="E43" s="2"/>
      <c r="F43" s="12"/>
      <c r="G43" s="2"/>
      <c r="H43" s="2"/>
      <c r="I43" s="2"/>
    </row>
    <row r="44" spans="3:11" x14ac:dyDescent="0.3">
      <c r="C44" s="74" t="s">
        <v>172</v>
      </c>
      <c r="D44" s="76"/>
      <c r="E44" s="2"/>
      <c r="F44" s="12"/>
      <c r="G44" s="2"/>
      <c r="H44" s="2"/>
      <c r="I44" s="2"/>
    </row>
    <row r="45" spans="3:11" ht="51" customHeight="1" x14ac:dyDescent="0.3">
      <c r="C45" s="3" t="s">
        <v>92</v>
      </c>
      <c r="D45" s="8" t="s">
        <v>118</v>
      </c>
      <c r="E45" s="8" t="s">
        <v>116</v>
      </c>
      <c r="F45" s="8" t="s">
        <v>117</v>
      </c>
      <c r="G45" s="8" t="s">
        <v>122</v>
      </c>
      <c r="H45" s="20" t="s">
        <v>90</v>
      </c>
      <c r="I45" s="8" t="s">
        <v>91</v>
      </c>
    </row>
    <row r="46" spans="3:11" x14ac:dyDescent="0.3">
      <c r="C46" s="42" t="s">
        <v>218</v>
      </c>
      <c r="D46" s="43">
        <v>45658</v>
      </c>
      <c r="E46" s="43">
        <v>46022</v>
      </c>
      <c r="F46" s="45">
        <v>37</v>
      </c>
      <c r="G46" s="45" t="s">
        <v>6</v>
      </c>
      <c r="H46" s="38">
        <f>Personale_beregn!L37</f>
        <v>0.45351690175627202</v>
      </c>
      <c r="I46" s="39">
        <f>Personale_beregn!M37</f>
        <v>0.39648309824372818</v>
      </c>
      <c r="J46" s="122">
        <f t="shared" ref="J46:J109" si="0">IF(OR(D46="",E46=""),0,IF(AND(AND(D46&lt;&gt;"",E46&lt;&gt;""),D46&gt;E46),1,IF(AND(år&lt;&gt;0,(AND(OR(YEAR(D46)&lt;&gt;år,YEAR(E46)&lt;&gt;år))),OR(YEAR(D46&lt;&gt;""),YEAR(E46&lt;&gt;""))),1,0)))</f>
        <v>0</v>
      </c>
      <c r="K46" s="12" t="str">
        <f t="shared" ref="K46:K109" si="1">IF(AND(AND(D46&lt;&gt;"",E46&lt;&gt;""),D46&gt;E46),"Der er foretaget en indtastningsfejl. Indskrivningsdatoen ligger efter udskrivningsdatoen, hvilket medfører, at fuldtidsomregningen bliver negativ",IF(OR(D46="",E46=""),"",IF(AND(år&lt;&gt;0,(AND(OR(YEAR(D46)&lt;&gt;år,YEAR(E46)&lt;&gt;år))),OR(YEAR(D46&lt;&gt;""),YEAR(E46&lt;&gt;""))),"Der er foretaget en indtastningsfejl. Indskrivnings- eller udskrivningsdatoen er ikke i overenstemmelse med det angivne beregningsår (trin 1)","")))</f>
        <v/>
      </c>
    </row>
    <row r="47" spans="3:11" x14ac:dyDescent="0.3">
      <c r="C47" s="42" t="s">
        <v>219</v>
      </c>
      <c r="D47" s="43">
        <v>45658</v>
      </c>
      <c r="E47" s="43">
        <v>46022</v>
      </c>
      <c r="F47" s="45">
        <v>32</v>
      </c>
      <c r="G47" s="45" t="s">
        <v>8</v>
      </c>
      <c r="H47" s="38">
        <f>Personale_beregn!L38</f>
        <v>0.46144803994278866</v>
      </c>
      <c r="I47" s="39">
        <f>Personale_beregn!M38</f>
        <v>0.40341682492207631</v>
      </c>
      <c r="J47" s="122">
        <f t="shared" si="0"/>
        <v>0</v>
      </c>
      <c r="K47" s="12" t="str">
        <f t="shared" si="1"/>
        <v/>
      </c>
    </row>
    <row r="48" spans="3:11" x14ac:dyDescent="0.3">
      <c r="C48" s="42" t="s">
        <v>220</v>
      </c>
      <c r="D48" s="43">
        <v>45870</v>
      </c>
      <c r="E48" s="43">
        <v>46022</v>
      </c>
      <c r="F48" s="45">
        <v>19</v>
      </c>
      <c r="G48" s="45" t="s">
        <v>14</v>
      </c>
      <c r="H48" s="38">
        <f>Personale_beregn!L39</f>
        <v>0.11484841199603482</v>
      </c>
      <c r="I48" s="39">
        <f>Personale_beregn!M39</f>
        <v>0.10040519777812293</v>
      </c>
      <c r="J48" s="122">
        <f t="shared" si="0"/>
        <v>0</v>
      </c>
      <c r="K48" s="12" t="str">
        <f t="shared" si="1"/>
        <v/>
      </c>
    </row>
    <row r="49" spans="3:11" x14ac:dyDescent="0.3">
      <c r="C49" s="42" t="s">
        <v>221</v>
      </c>
      <c r="D49" s="43">
        <v>45658</v>
      </c>
      <c r="E49" s="43">
        <v>46022</v>
      </c>
      <c r="F49" s="45">
        <v>30.5</v>
      </c>
      <c r="G49" s="45" t="s">
        <v>14</v>
      </c>
      <c r="H49" s="38">
        <f>Personale_beregn!L40</f>
        <v>0.43981766307047043</v>
      </c>
      <c r="I49" s="39">
        <f>Personale_beregn!M40</f>
        <v>0.38450666125385397</v>
      </c>
      <c r="J49" s="122">
        <f t="shared" si="0"/>
        <v>0</v>
      </c>
      <c r="K49" s="12" t="str">
        <f t="shared" si="1"/>
        <v/>
      </c>
    </row>
    <row r="50" spans="3:11" x14ac:dyDescent="0.3">
      <c r="C50" s="42" t="s">
        <v>222</v>
      </c>
      <c r="D50" s="43">
        <v>45658</v>
      </c>
      <c r="E50" s="43">
        <v>46022</v>
      </c>
      <c r="F50" s="45">
        <v>23.5</v>
      </c>
      <c r="G50" s="45" t="s">
        <v>8</v>
      </c>
      <c r="H50" s="38">
        <f>Personale_beregn!L41</f>
        <v>0.33887590433298542</v>
      </c>
      <c r="I50" s="39">
        <f>Personale_beregn!M41</f>
        <v>0.29625923080214978</v>
      </c>
      <c r="J50" s="122">
        <f t="shared" si="0"/>
        <v>0</v>
      </c>
      <c r="K50" s="12" t="str">
        <f t="shared" si="1"/>
        <v/>
      </c>
    </row>
    <row r="51" spans="3:11" x14ac:dyDescent="0.3">
      <c r="C51" s="42" t="s">
        <v>223</v>
      </c>
      <c r="D51" s="43">
        <v>45658</v>
      </c>
      <c r="E51" s="43">
        <v>46022</v>
      </c>
      <c r="F51" s="45">
        <v>28.5</v>
      </c>
      <c r="G51" s="45" t="s">
        <v>14</v>
      </c>
      <c r="H51" s="38">
        <f>Personale_beregn!L42</f>
        <v>0.41097716057404621</v>
      </c>
      <c r="I51" s="39">
        <f>Personale_beregn!M42</f>
        <v>0.35929310969622424</v>
      </c>
      <c r="J51" s="122">
        <f t="shared" si="0"/>
        <v>0</v>
      </c>
      <c r="K51" s="12" t="str">
        <f t="shared" si="1"/>
        <v/>
      </c>
    </row>
    <row r="52" spans="3:11" x14ac:dyDescent="0.3">
      <c r="C52" s="42" t="s">
        <v>224</v>
      </c>
      <c r="D52" s="43">
        <v>45658</v>
      </c>
      <c r="E52" s="43">
        <v>45869</v>
      </c>
      <c r="F52" s="45">
        <v>30</v>
      </c>
      <c r="G52" s="45" t="s">
        <v>14</v>
      </c>
      <c r="H52" s="38">
        <f>Personale_beregn!L43</f>
        <v>0.25126793955788834</v>
      </c>
      <c r="I52" s="39">
        <f>Personale_beregn!M43</f>
        <v>0.21966875055688403</v>
      </c>
      <c r="J52" s="122">
        <f t="shared" si="0"/>
        <v>0</v>
      </c>
      <c r="K52" s="12" t="str">
        <f t="shared" si="1"/>
        <v/>
      </c>
    </row>
    <row r="53" spans="3:11" x14ac:dyDescent="0.3">
      <c r="C53" s="42" t="s">
        <v>224</v>
      </c>
      <c r="D53" s="43">
        <v>45870</v>
      </c>
      <c r="E53" s="43">
        <v>46022</v>
      </c>
      <c r="F53" s="45">
        <v>19</v>
      </c>
      <c r="G53" s="45" t="s">
        <v>14</v>
      </c>
      <c r="H53" s="38">
        <f>Personale_beregn!L44</f>
        <v>0.11484841199603482</v>
      </c>
      <c r="I53" s="39">
        <f>Personale_beregn!M44</f>
        <v>0.10040519777812293</v>
      </c>
      <c r="J53" s="122">
        <f t="shared" si="0"/>
        <v>0</v>
      </c>
      <c r="K53" s="12" t="str">
        <f t="shared" si="1"/>
        <v/>
      </c>
    </row>
    <row r="54" spans="3:11" x14ac:dyDescent="0.3">
      <c r="C54" s="42" t="s">
        <v>225</v>
      </c>
      <c r="D54" s="43">
        <v>45658</v>
      </c>
      <c r="E54" s="43">
        <v>46022</v>
      </c>
      <c r="F54" s="45">
        <v>30</v>
      </c>
      <c r="G54" s="45" t="s">
        <v>8</v>
      </c>
      <c r="H54" s="38">
        <f>Personale_beregn!L45</f>
        <v>0.43260753744636438</v>
      </c>
      <c r="I54" s="39">
        <f>Personale_beregn!M45</f>
        <v>0.37820327336444653</v>
      </c>
      <c r="J54" s="122">
        <f t="shared" si="0"/>
        <v>0</v>
      </c>
      <c r="K54" s="12" t="str">
        <f t="shared" si="1"/>
        <v/>
      </c>
    </row>
    <row r="55" spans="3:11" x14ac:dyDescent="0.3">
      <c r="C55" s="42"/>
      <c r="D55" s="43"/>
      <c r="E55" s="43"/>
      <c r="F55" s="45"/>
      <c r="G55" s="45"/>
      <c r="H55" s="38">
        <f>Personale_beregn!L46</f>
        <v>0</v>
      </c>
      <c r="I55" s="39">
        <f>Personale_beregn!M46</f>
        <v>0</v>
      </c>
      <c r="J55" s="122">
        <f t="shared" si="0"/>
        <v>0</v>
      </c>
      <c r="K55" s="12" t="str">
        <f t="shared" si="1"/>
        <v/>
      </c>
    </row>
    <row r="56" spans="3:11" x14ac:dyDescent="0.3">
      <c r="C56" s="42"/>
      <c r="D56" s="43"/>
      <c r="E56" s="43"/>
      <c r="F56" s="45"/>
      <c r="G56" s="45"/>
      <c r="H56" s="38">
        <f>Personale_beregn!L47</f>
        <v>0</v>
      </c>
      <c r="I56" s="39">
        <f>Personale_beregn!M47</f>
        <v>0</v>
      </c>
      <c r="J56" s="122">
        <f t="shared" si="0"/>
        <v>0</v>
      </c>
      <c r="K56" s="12" t="str">
        <f t="shared" si="1"/>
        <v/>
      </c>
    </row>
    <row r="57" spans="3:11" x14ac:dyDescent="0.3">
      <c r="C57" s="42"/>
      <c r="D57" s="43"/>
      <c r="E57" s="43"/>
      <c r="F57" s="45"/>
      <c r="G57" s="45"/>
      <c r="H57" s="38">
        <f>Personale_beregn!L48</f>
        <v>0</v>
      </c>
      <c r="I57" s="39">
        <f>Personale_beregn!M48</f>
        <v>0</v>
      </c>
      <c r="J57" s="122">
        <f t="shared" si="0"/>
        <v>0</v>
      </c>
      <c r="K57" s="12" t="str">
        <f t="shared" si="1"/>
        <v/>
      </c>
    </row>
    <row r="58" spans="3:11" x14ac:dyDescent="0.3">
      <c r="C58" s="42"/>
      <c r="D58" s="43"/>
      <c r="E58" s="43"/>
      <c r="F58" s="45"/>
      <c r="G58" s="45"/>
      <c r="H58" s="38">
        <f>Personale_beregn!L49</f>
        <v>0</v>
      </c>
      <c r="I58" s="39">
        <f>Personale_beregn!M49</f>
        <v>0</v>
      </c>
      <c r="J58" s="122">
        <f t="shared" si="0"/>
        <v>0</v>
      </c>
      <c r="K58" s="12" t="str">
        <f t="shared" si="1"/>
        <v/>
      </c>
    </row>
    <row r="59" spans="3:11" x14ac:dyDescent="0.3">
      <c r="C59" s="42"/>
      <c r="D59" s="43"/>
      <c r="E59" s="43"/>
      <c r="F59" s="45"/>
      <c r="G59" s="45"/>
      <c r="H59" s="38">
        <f>Personale_beregn!L50</f>
        <v>0</v>
      </c>
      <c r="I59" s="39">
        <f>Personale_beregn!M50</f>
        <v>0</v>
      </c>
      <c r="J59" s="122">
        <f t="shared" si="0"/>
        <v>0</v>
      </c>
      <c r="K59" s="12" t="str">
        <f t="shared" si="1"/>
        <v/>
      </c>
    </row>
    <row r="60" spans="3:11" x14ac:dyDescent="0.3">
      <c r="C60" s="42"/>
      <c r="D60" s="43"/>
      <c r="E60" s="43"/>
      <c r="F60" s="45"/>
      <c r="G60" s="45"/>
      <c r="H60" s="38">
        <f>Personale_beregn!L51</f>
        <v>0</v>
      </c>
      <c r="I60" s="39">
        <f>Personale_beregn!M51</f>
        <v>0</v>
      </c>
      <c r="J60" s="122">
        <f t="shared" si="0"/>
        <v>0</v>
      </c>
      <c r="K60" s="12" t="str">
        <f t="shared" si="1"/>
        <v/>
      </c>
    </row>
    <row r="61" spans="3:11" x14ac:dyDescent="0.3">
      <c r="C61" s="42"/>
      <c r="D61" s="43"/>
      <c r="E61" s="43"/>
      <c r="F61" s="45"/>
      <c r="G61" s="45"/>
      <c r="H61" s="38">
        <f>Personale_beregn!L52</f>
        <v>0</v>
      </c>
      <c r="I61" s="39">
        <f>Personale_beregn!M52</f>
        <v>0</v>
      </c>
      <c r="J61" s="122">
        <f t="shared" si="0"/>
        <v>0</v>
      </c>
      <c r="K61" s="12" t="str">
        <f t="shared" si="1"/>
        <v/>
      </c>
    </row>
    <row r="62" spans="3:11" x14ac:dyDescent="0.3">
      <c r="C62" s="42"/>
      <c r="D62" s="43"/>
      <c r="E62" s="43"/>
      <c r="F62" s="45"/>
      <c r="G62" s="45"/>
      <c r="H62" s="38">
        <f>Personale_beregn!L53</f>
        <v>0</v>
      </c>
      <c r="I62" s="39">
        <f>Personale_beregn!M53</f>
        <v>0</v>
      </c>
      <c r="J62" s="122">
        <f t="shared" si="0"/>
        <v>0</v>
      </c>
      <c r="K62" s="12" t="str">
        <f t="shared" si="1"/>
        <v/>
      </c>
    </row>
    <row r="63" spans="3:11" x14ac:dyDescent="0.3">
      <c r="C63" s="42"/>
      <c r="D63" s="43"/>
      <c r="E63" s="43"/>
      <c r="F63" s="45"/>
      <c r="G63" s="45"/>
      <c r="H63" s="38">
        <f>Personale_beregn!L54</f>
        <v>0</v>
      </c>
      <c r="I63" s="39">
        <f>Personale_beregn!M54</f>
        <v>0</v>
      </c>
      <c r="J63" s="122">
        <f t="shared" si="0"/>
        <v>0</v>
      </c>
      <c r="K63" s="12" t="str">
        <f t="shared" si="1"/>
        <v/>
      </c>
    </row>
    <row r="64" spans="3:11" x14ac:dyDescent="0.3">
      <c r="C64" s="42"/>
      <c r="D64" s="43"/>
      <c r="E64" s="43"/>
      <c r="F64" s="45"/>
      <c r="G64" s="45"/>
      <c r="H64" s="38">
        <f>Personale_beregn!L55</f>
        <v>0</v>
      </c>
      <c r="I64" s="39">
        <f>Personale_beregn!M55</f>
        <v>0</v>
      </c>
      <c r="J64" s="122">
        <f t="shared" si="0"/>
        <v>0</v>
      </c>
      <c r="K64" s="12" t="str">
        <f t="shared" si="1"/>
        <v/>
      </c>
    </row>
    <row r="65" spans="3:11" x14ac:dyDescent="0.3">
      <c r="C65" s="42"/>
      <c r="D65" s="43"/>
      <c r="E65" s="43"/>
      <c r="F65" s="45"/>
      <c r="G65" s="45"/>
      <c r="H65" s="38">
        <f>Personale_beregn!L56</f>
        <v>0</v>
      </c>
      <c r="I65" s="39">
        <f>Personale_beregn!M56</f>
        <v>0</v>
      </c>
      <c r="J65" s="122">
        <f t="shared" si="0"/>
        <v>0</v>
      </c>
      <c r="K65" s="12" t="str">
        <f t="shared" si="1"/>
        <v/>
      </c>
    </row>
    <row r="66" spans="3:11" x14ac:dyDescent="0.3">
      <c r="C66" s="42"/>
      <c r="D66" s="43"/>
      <c r="E66" s="43"/>
      <c r="F66" s="45"/>
      <c r="G66" s="45"/>
      <c r="H66" s="38">
        <f>Personale_beregn!L57</f>
        <v>0</v>
      </c>
      <c r="I66" s="39">
        <f>Personale_beregn!M57</f>
        <v>0</v>
      </c>
      <c r="J66" s="122">
        <f t="shared" si="0"/>
        <v>0</v>
      </c>
      <c r="K66" s="12" t="str">
        <f t="shared" si="1"/>
        <v/>
      </c>
    </row>
    <row r="67" spans="3:11" x14ac:dyDescent="0.3">
      <c r="C67" s="42"/>
      <c r="D67" s="43"/>
      <c r="E67" s="43"/>
      <c r="F67" s="45"/>
      <c r="G67" s="45"/>
      <c r="H67" s="38">
        <f>Personale_beregn!L58</f>
        <v>0</v>
      </c>
      <c r="I67" s="39">
        <f>Personale_beregn!M58</f>
        <v>0</v>
      </c>
      <c r="J67" s="122">
        <f t="shared" si="0"/>
        <v>0</v>
      </c>
      <c r="K67" s="12" t="str">
        <f t="shared" si="1"/>
        <v/>
      </c>
    </row>
    <row r="68" spans="3:11" x14ac:dyDescent="0.3">
      <c r="C68" s="42"/>
      <c r="D68" s="43"/>
      <c r="E68" s="43"/>
      <c r="F68" s="45"/>
      <c r="G68" s="45"/>
      <c r="H68" s="38">
        <f>Personale_beregn!L59</f>
        <v>0</v>
      </c>
      <c r="I68" s="39">
        <f>Personale_beregn!M59</f>
        <v>0</v>
      </c>
      <c r="J68" s="122">
        <f t="shared" si="0"/>
        <v>0</v>
      </c>
      <c r="K68" s="12" t="str">
        <f t="shared" si="1"/>
        <v/>
      </c>
    </row>
    <row r="69" spans="3:11" x14ac:dyDescent="0.3">
      <c r="C69" s="42"/>
      <c r="D69" s="43"/>
      <c r="E69" s="43"/>
      <c r="F69" s="45"/>
      <c r="G69" s="45"/>
      <c r="H69" s="38">
        <f>Personale_beregn!L60</f>
        <v>0</v>
      </c>
      <c r="I69" s="39">
        <f>Personale_beregn!M60</f>
        <v>0</v>
      </c>
      <c r="J69" s="122">
        <f t="shared" si="0"/>
        <v>0</v>
      </c>
      <c r="K69" s="12" t="str">
        <f t="shared" si="1"/>
        <v/>
      </c>
    </row>
    <row r="70" spans="3:11" x14ac:dyDescent="0.3">
      <c r="C70" s="42"/>
      <c r="D70" s="43"/>
      <c r="E70" s="43"/>
      <c r="F70" s="45"/>
      <c r="G70" s="45"/>
      <c r="H70" s="38">
        <f>Personale_beregn!L61</f>
        <v>0</v>
      </c>
      <c r="I70" s="39">
        <f>Personale_beregn!M61</f>
        <v>0</v>
      </c>
      <c r="J70" s="122">
        <f t="shared" si="0"/>
        <v>0</v>
      </c>
      <c r="K70" s="12" t="str">
        <f t="shared" si="1"/>
        <v/>
      </c>
    </row>
    <row r="71" spans="3:11" x14ac:dyDescent="0.3">
      <c r="C71" s="42"/>
      <c r="D71" s="43"/>
      <c r="E71" s="43"/>
      <c r="F71" s="45"/>
      <c r="G71" s="45"/>
      <c r="H71" s="38">
        <f>Personale_beregn!L62</f>
        <v>0</v>
      </c>
      <c r="I71" s="39">
        <f>Personale_beregn!M62</f>
        <v>0</v>
      </c>
      <c r="J71" s="122">
        <f t="shared" si="0"/>
        <v>0</v>
      </c>
      <c r="K71" s="12" t="str">
        <f t="shared" si="1"/>
        <v/>
      </c>
    </row>
    <row r="72" spans="3:11" x14ac:dyDescent="0.3">
      <c r="C72" s="42"/>
      <c r="D72" s="43"/>
      <c r="E72" s="43"/>
      <c r="F72" s="45"/>
      <c r="G72" s="45"/>
      <c r="H72" s="38">
        <f>Personale_beregn!L63</f>
        <v>0</v>
      </c>
      <c r="I72" s="39">
        <f>Personale_beregn!M63</f>
        <v>0</v>
      </c>
      <c r="J72" s="122">
        <f t="shared" si="0"/>
        <v>0</v>
      </c>
      <c r="K72" s="12" t="str">
        <f t="shared" si="1"/>
        <v/>
      </c>
    </row>
    <row r="73" spans="3:11" x14ac:dyDescent="0.3">
      <c r="C73" s="42"/>
      <c r="D73" s="43"/>
      <c r="E73" s="43"/>
      <c r="F73" s="45"/>
      <c r="G73" s="45"/>
      <c r="H73" s="38">
        <f>Personale_beregn!L64</f>
        <v>0</v>
      </c>
      <c r="I73" s="39">
        <f>Personale_beregn!M64</f>
        <v>0</v>
      </c>
      <c r="J73" s="122">
        <f t="shared" si="0"/>
        <v>0</v>
      </c>
      <c r="K73" s="12" t="str">
        <f t="shared" si="1"/>
        <v/>
      </c>
    </row>
    <row r="74" spans="3:11" x14ac:dyDescent="0.3">
      <c r="C74" s="42"/>
      <c r="D74" s="43"/>
      <c r="E74" s="43"/>
      <c r="F74" s="45"/>
      <c r="G74" s="45"/>
      <c r="H74" s="38">
        <f>Personale_beregn!L65</f>
        <v>0</v>
      </c>
      <c r="I74" s="39">
        <f>Personale_beregn!M65</f>
        <v>0</v>
      </c>
      <c r="J74" s="122">
        <f t="shared" si="0"/>
        <v>0</v>
      </c>
      <c r="K74" s="12" t="str">
        <f t="shared" si="1"/>
        <v/>
      </c>
    </row>
    <row r="75" spans="3:11" x14ac:dyDescent="0.3">
      <c r="C75" s="42"/>
      <c r="D75" s="43"/>
      <c r="E75" s="43"/>
      <c r="F75" s="45"/>
      <c r="G75" s="45"/>
      <c r="H75" s="38">
        <f>Personale_beregn!L66</f>
        <v>0</v>
      </c>
      <c r="I75" s="39">
        <f>Personale_beregn!M66</f>
        <v>0</v>
      </c>
      <c r="J75" s="122">
        <f t="shared" si="0"/>
        <v>0</v>
      </c>
      <c r="K75" s="12" t="str">
        <f t="shared" si="1"/>
        <v/>
      </c>
    </row>
    <row r="76" spans="3:11" x14ac:dyDescent="0.3">
      <c r="C76" s="42"/>
      <c r="D76" s="43"/>
      <c r="E76" s="43"/>
      <c r="F76" s="45"/>
      <c r="G76" s="45"/>
      <c r="H76" s="38">
        <f>Personale_beregn!L67</f>
        <v>0</v>
      </c>
      <c r="I76" s="39">
        <f>Personale_beregn!M67</f>
        <v>0</v>
      </c>
      <c r="J76" s="122">
        <f t="shared" si="0"/>
        <v>0</v>
      </c>
      <c r="K76" s="12" t="str">
        <f t="shared" si="1"/>
        <v/>
      </c>
    </row>
    <row r="77" spans="3:11" x14ac:dyDescent="0.3">
      <c r="C77" s="42"/>
      <c r="D77" s="43"/>
      <c r="E77" s="43"/>
      <c r="F77" s="45"/>
      <c r="G77" s="45"/>
      <c r="H77" s="38">
        <f>Personale_beregn!L68</f>
        <v>0</v>
      </c>
      <c r="I77" s="39">
        <f>Personale_beregn!M68</f>
        <v>0</v>
      </c>
      <c r="J77" s="122">
        <f t="shared" si="0"/>
        <v>0</v>
      </c>
      <c r="K77" s="12" t="str">
        <f t="shared" si="1"/>
        <v/>
      </c>
    </row>
    <row r="78" spans="3:11" x14ac:dyDescent="0.3">
      <c r="C78" s="42"/>
      <c r="D78" s="43"/>
      <c r="E78" s="43"/>
      <c r="F78" s="45"/>
      <c r="G78" s="45"/>
      <c r="H78" s="38">
        <f>Personale_beregn!L69</f>
        <v>0</v>
      </c>
      <c r="I78" s="39">
        <f>Personale_beregn!M69</f>
        <v>0</v>
      </c>
      <c r="J78" s="122">
        <f t="shared" si="0"/>
        <v>0</v>
      </c>
      <c r="K78" s="12" t="str">
        <f t="shared" si="1"/>
        <v/>
      </c>
    </row>
    <row r="79" spans="3:11" x14ac:dyDescent="0.3">
      <c r="C79" s="42"/>
      <c r="D79" s="43"/>
      <c r="E79" s="43"/>
      <c r="F79" s="45"/>
      <c r="G79" s="45"/>
      <c r="H79" s="38">
        <f>Personale_beregn!L70</f>
        <v>0</v>
      </c>
      <c r="I79" s="39">
        <f>Personale_beregn!M70</f>
        <v>0</v>
      </c>
      <c r="J79" s="122">
        <f t="shared" si="0"/>
        <v>0</v>
      </c>
      <c r="K79" s="12" t="str">
        <f t="shared" si="1"/>
        <v/>
      </c>
    </row>
    <row r="80" spans="3:11" x14ac:dyDescent="0.3">
      <c r="C80" s="42"/>
      <c r="D80" s="43"/>
      <c r="E80" s="43"/>
      <c r="F80" s="45"/>
      <c r="G80" s="45"/>
      <c r="H80" s="38">
        <f>Personale_beregn!L71</f>
        <v>0</v>
      </c>
      <c r="I80" s="39">
        <f>Personale_beregn!M71</f>
        <v>0</v>
      </c>
      <c r="J80" s="122">
        <f t="shared" si="0"/>
        <v>0</v>
      </c>
      <c r="K80" s="12" t="str">
        <f t="shared" si="1"/>
        <v/>
      </c>
    </row>
    <row r="81" spans="3:11" x14ac:dyDescent="0.3">
      <c r="C81" s="42"/>
      <c r="D81" s="43"/>
      <c r="E81" s="43"/>
      <c r="F81" s="45"/>
      <c r="G81" s="45"/>
      <c r="H81" s="38">
        <f>Personale_beregn!L72</f>
        <v>0</v>
      </c>
      <c r="I81" s="39">
        <f>Personale_beregn!M72</f>
        <v>0</v>
      </c>
      <c r="J81" s="122">
        <f t="shared" si="0"/>
        <v>0</v>
      </c>
      <c r="K81" s="12" t="str">
        <f t="shared" si="1"/>
        <v/>
      </c>
    </row>
    <row r="82" spans="3:11" x14ac:dyDescent="0.3">
      <c r="C82" s="42"/>
      <c r="D82" s="43"/>
      <c r="E82" s="43"/>
      <c r="F82" s="45"/>
      <c r="G82" s="45"/>
      <c r="H82" s="38">
        <f>Personale_beregn!L73</f>
        <v>0</v>
      </c>
      <c r="I82" s="39">
        <f>Personale_beregn!M73</f>
        <v>0</v>
      </c>
      <c r="J82" s="122">
        <f t="shared" si="0"/>
        <v>0</v>
      </c>
      <c r="K82" s="12" t="str">
        <f t="shared" si="1"/>
        <v/>
      </c>
    </row>
    <row r="83" spans="3:11" x14ac:dyDescent="0.3">
      <c r="C83" s="42"/>
      <c r="D83" s="43"/>
      <c r="E83" s="43"/>
      <c r="F83" s="45"/>
      <c r="G83" s="45"/>
      <c r="H83" s="38">
        <f>Personale_beregn!L74</f>
        <v>0</v>
      </c>
      <c r="I83" s="39">
        <f>Personale_beregn!M74</f>
        <v>0</v>
      </c>
      <c r="J83" s="122">
        <f t="shared" si="0"/>
        <v>0</v>
      </c>
      <c r="K83" s="12" t="str">
        <f t="shared" si="1"/>
        <v/>
      </c>
    </row>
    <row r="84" spans="3:11" x14ac:dyDescent="0.3">
      <c r="C84" s="42"/>
      <c r="D84" s="43"/>
      <c r="E84" s="43"/>
      <c r="F84" s="45"/>
      <c r="G84" s="45"/>
      <c r="H84" s="38">
        <f>Personale_beregn!L75</f>
        <v>0</v>
      </c>
      <c r="I84" s="39">
        <f>Personale_beregn!M75</f>
        <v>0</v>
      </c>
      <c r="J84" s="122">
        <f t="shared" si="0"/>
        <v>0</v>
      </c>
      <c r="K84" s="12" t="str">
        <f t="shared" si="1"/>
        <v/>
      </c>
    </row>
    <row r="85" spans="3:11" x14ac:dyDescent="0.3">
      <c r="C85" s="42"/>
      <c r="D85" s="43"/>
      <c r="E85" s="43"/>
      <c r="F85" s="45"/>
      <c r="G85" s="45"/>
      <c r="H85" s="38">
        <f>Personale_beregn!L76</f>
        <v>0</v>
      </c>
      <c r="I85" s="39">
        <f>Personale_beregn!M76</f>
        <v>0</v>
      </c>
      <c r="J85" s="122">
        <f t="shared" si="0"/>
        <v>0</v>
      </c>
      <c r="K85" s="12" t="str">
        <f t="shared" si="1"/>
        <v/>
      </c>
    </row>
    <row r="86" spans="3:11" x14ac:dyDescent="0.3">
      <c r="C86" s="42"/>
      <c r="D86" s="43"/>
      <c r="E86" s="43"/>
      <c r="F86" s="45"/>
      <c r="G86" s="45"/>
      <c r="H86" s="38">
        <f>Personale_beregn!L77</f>
        <v>0</v>
      </c>
      <c r="I86" s="39">
        <f>Personale_beregn!M77</f>
        <v>0</v>
      </c>
      <c r="J86" s="122">
        <f t="shared" si="0"/>
        <v>0</v>
      </c>
      <c r="K86" s="12" t="str">
        <f t="shared" si="1"/>
        <v/>
      </c>
    </row>
    <row r="87" spans="3:11" x14ac:dyDescent="0.3">
      <c r="C87" s="42"/>
      <c r="D87" s="43"/>
      <c r="E87" s="43"/>
      <c r="F87" s="45"/>
      <c r="G87" s="45"/>
      <c r="H87" s="38">
        <f>Personale_beregn!L78</f>
        <v>0</v>
      </c>
      <c r="I87" s="39">
        <f>Personale_beregn!M78</f>
        <v>0</v>
      </c>
      <c r="J87" s="122">
        <f t="shared" si="0"/>
        <v>0</v>
      </c>
      <c r="K87" s="12" t="str">
        <f t="shared" si="1"/>
        <v/>
      </c>
    </row>
    <row r="88" spans="3:11" x14ac:dyDescent="0.3">
      <c r="C88" s="42"/>
      <c r="D88" s="43"/>
      <c r="E88" s="43"/>
      <c r="F88" s="45"/>
      <c r="G88" s="45"/>
      <c r="H88" s="38">
        <f>Personale_beregn!L79</f>
        <v>0</v>
      </c>
      <c r="I88" s="39">
        <f>Personale_beregn!M79</f>
        <v>0</v>
      </c>
      <c r="J88" s="122">
        <f t="shared" si="0"/>
        <v>0</v>
      </c>
      <c r="K88" s="12" t="str">
        <f t="shared" si="1"/>
        <v/>
      </c>
    </row>
    <row r="89" spans="3:11" x14ac:dyDescent="0.3">
      <c r="C89" s="42"/>
      <c r="D89" s="43"/>
      <c r="E89" s="43"/>
      <c r="F89" s="45"/>
      <c r="G89" s="45"/>
      <c r="H89" s="38">
        <f>Personale_beregn!L80</f>
        <v>0</v>
      </c>
      <c r="I89" s="39">
        <f>Personale_beregn!M80</f>
        <v>0</v>
      </c>
      <c r="J89" s="122">
        <f t="shared" si="0"/>
        <v>0</v>
      </c>
      <c r="K89" s="12" t="str">
        <f t="shared" si="1"/>
        <v/>
      </c>
    </row>
    <row r="90" spans="3:11" x14ac:dyDescent="0.3">
      <c r="C90" s="42"/>
      <c r="D90" s="43"/>
      <c r="E90" s="43"/>
      <c r="F90" s="45"/>
      <c r="G90" s="45"/>
      <c r="H90" s="38">
        <f>Personale_beregn!L81</f>
        <v>0</v>
      </c>
      <c r="I90" s="39">
        <f>Personale_beregn!M81</f>
        <v>0</v>
      </c>
      <c r="J90" s="122">
        <f t="shared" si="0"/>
        <v>0</v>
      </c>
      <c r="K90" s="12" t="str">
        <f t="shared" si="1"/>
        <v/>
      </c>
    </row>
    <row r="91" spans="3:11" x14ac:dyDescent="0.3">
      <c r="C91" s="42"/>
      <c r="D91" s="43"/>
      <c r="E91" s="43"/>
      <c r="F91" s="45"/>
      <c r="G91" s="45"/>
      <c r="H91" s="38">
        <f>Personale_beregn!L82</f>
        <v>0</v>
      </c>
      <c r="I91" s="39">
        <f>Personale_beregn!M82</f>
        <v>0</v>
      </c>
      <c r="J91" s="122">
        <f t="shared" si="0"/>
        <v>0</v>
      </c>
      <c r="K91" s="12" t="str">
        <f t="shared" si="1"/>
        <v/>
      </c>
    </row>
    <row r="92" spans="3:11" x14ac:dyDescent="0.3">
      <c r="C92" s="42"/>
      <c r="D92" s="43"/>
      <c r="E92" s="43"/>
      <c r="F92" s="45"/>
      <c r="G92" s="45"/>
      <c r="H92" s="38">
        <f>Personale_beregn!L83</f>
        <v>0</v>
      </c>
      <c r="I92" s="39">
        <f>Personale_beregn!M83</f>
        <v>0</v>
      </c>
      <c r="J92" s="122">
        <f t="shared" si="0"/>
        <v>0</v>
      </c>
      <c r="K92" s="12" t="str">
        <f t="shared" si="1"/>
        <v/>
      </c>
    </row>
    <row r="93" spans="3:11" x14ac:dyDescent="0.3">
      <c r="C93" s="42"/>
      <c r="D93" s="43"/>
      <c r="E93" s="43"/>
      <c r="F93" s="45"/>
      <c r="G93" s="45"/>
      <c r="H93" s="38">
        <f>Personale_beregn!L84</f>
        <v>0</v>
      </c>
      <c r="I93" s="39">
        <f>Personale_beregn!M84</f>
        <v>0</v>
      </c>
      <c r="J93" s="122">
        <f t="shared" si="0"/>
        <v>0</v>
      </c>
      <c r="K93" s="12" t="str">
        <f t="shared" si="1"/>
        <v/>
      </c>
    </row>
    <row r="94" spans="3:11" x14ac:dyDescent="0.3">
      <c r="C94" s="42"/>
      <c r="D94" s="43"/>
      <c r="E94" s="43"/>
      <c r="F94" s="45"/>
      <c r="G94" s="45"/>
      <c r="H94" s="38">
        <f>Personale_beregn!L85</f>
        <v>0</v>
      </c>
      <c r="I94" s="39">
        <f>Personale_beregn!M85</f>
        <v>0</v>
      </c>
      <c r="J94" s="122">
        <f t="shared" si="0"/>
        <v>0</v>
      </c>
      <c r="K94" s="12" t="str">
        <f t="shared" si="1"/>
        <v/>
      </c>
    </row>
    <row r="95" spans="3:11" x14ac:dyDescent="0.3">
      <c r="C95" s="42"/>
      <c r="D95" s="43"/>
      <c r="E95" s="43"/>
      <c r="F95" s="45"/>
      <c r="G95" s="45"/>
      <c r="H95" s="38">
        <f>Personale_beregn!L86</f>
        <v>0</v>
      </c>
      <c r="I95" s="39">
        <f>Personale_beregn!M86</f>
        <v>0</v>
      </c>
      <c r="J95" s="122">
        <f t="shared" si="0"/>
        <v>0</v>
      </c>
      <c r="K95" s="12" t="str">
        <f t="shared" si="1"/>
        <v/>
      </c>
    </row>
    <row r="96" spans="3:11" x14ac:dyDescent="0.3">
      <c r="C96" s="42"/>
      <c r="D96" s="43"/>
      <c r="E96" s="43"/>
      <c r="F96" s="45"/>
      <c r="G96" s="45"/>
      <c r="H96" s="38">
        <f>Personale_beregn!L87</f>
        <v>0</v>
      </c>
      <c r="I96" s="39">
        <f>Personale_beregn!M87</f>
        <v>0</v>
      </c>
      <c r="J96" s="122">
        <f t="shared" si="0"/>
        <v>0</v>
      </c>
      <c r="K96" s="12" t="str">
        <f t="shared" si="1"/>
        <v/>
      </c>
    </row>
    <row r="97" spans="3:11" x14ac:dyDescent="0.3">
      <c r="C97" s="42"/>
      <c r="D97" s="43"/>
      <c r="E97" s="43"/>
      <c r="F97" s="45"/>
      <c r="G97" s="45"/>
      <c r="H97" s="38">
        <f>Personale_beregn!L88</f>
        <v>0</v>
      </c>
      <c r="I97" s="39">
        <f>Personale_beregn!M88</f>
        <v>0</v>
      </c>
      <c r="J97" s="122">
        <f t="shared" si="0"/>
        <v>0</v>
      </c>
      <c r="K97" s="12" t="str">
        <f t="shared" si="1"/>
        <v/>
      </c>
    </row>
    <row r="98" spans="3:11" x14ac:dyDescent="0.3">
      <c r="C98" s="42"/>
      <c r="D98" s="43"/>
      <c r="E98" s="43"/>
      <c r="F98" s="45"/>
      <c r="G98" s="45"/>
      <c r="H98" s="38">
        <f>Personale_beregn!L89</f>
        <v>0</v>
      </c>
      <c r="I98" s="39">
        <f>Personale_beregn!M89</f>
        <v>0</v>
      </c>
      <c r="J98" s="122">
        <f t="shared" si="0"/>
        <v>0</v>
      </c>
      <c r="K98" s="12" t="str">
        <f t="shared" si="1"/>
        <v/>
      </c>
    </row>
    <row r="99" spans="3:11" x14ac:dyDescent="0.3">
      <c r="C99" s="42"/>
      <c r="D99" s="43"/>
      <c r="E99" s="43"/>
      <c r="F99" s="45"/>
      <c r="G99" s="45"/>
      <c r="H99" s="38">
        <f>Personale_beregn!L90</f>
        <v>0</v>
      </c>
      <c r="I99" s="39">
        <f>Personale_beregn!M90</f>
        <v>0</v>
      </c>
      <c r="J99" s="122">
        <f t="shared" si="0"/>
        <v>0</v>
      </c>
      <c r="K99" s="12" t="str">
        <f t="shared" si="1"/>
        <v/>
      </c>
    </row>
    <row r="100" spans="3:11" x14ac:dyDescent="0.3">
      <c r="C100" s="42"/>
      <c r="D100" s="43"/>
      <c r="E100" s="43"/>
      <c r="F100" s="45"/>
      <c r="G100" s="45"/>
      <c r="H100" s="38">
        <f>Personale_beregn!L91</f>
        <v>0</v>
      </c>
      <c r="I100" s="39">
        <f>Personale_beregn!M91</f>
        <v>0</v>
      </c>
      <c r="J100" s="122">
        <f t="shared" si="0"/>
        <v>0</v>
      </c>
      <c r="K100" s="12" t="str">
        <f t="shared" si="1"/>
        <v/>
      </c>
    </row>
    <row r="101" spans="3:11" x14ac:dyDescent="0.3">
      <c r="C101" s="42"/>
      <c r="D101" s="43"/>
      <c r="E101" s="43"/>
      <c r="F101" s="45"/>
      <c r="G101" s="45"/>
      <c r="H101" s="38">
        <f>Personale_beregn!L92</f>
        <v>0</v>
      </c>
      <c r="I101" s="39">
        <f>Personale_beregn!M92</f>
        <v>0</v>
      </c>
      <c r="J101" s="122">
        <f t="shared" si="0"/>
        <v>0</v>
      </c>
      <c r="K101" s="12" t="str">
        <f t="shared" si="1"/>
        <v/>
      </c>
    </row>
    <row r="102" spans="3:11" x14ac:dyDescent="0.3">
      <c r="C102" s="42"/>
      <c r="D102" s="43"/>
      <c r="E102" s="43"/>
      <c r="F102" s="45"/>
      <c r="G102" s="45"/>
      <c r="H102" s="38">
        <f>Personale_beregn!L93</f>
        <v>0</v>
      </c>
      <c r="I102" s="39">
        <f>Personale_beregn!M93</f>
        <v>0</v>
      </c>
      <c r="J102" s="122">
        <f t="shared" si="0"/>
        <v>0</v>
      </c>
      <c r="K102" s="12" t="str">
        <f t="shared" si="1"/>
        <v/>
      </c>
    </row>
    <row r="103" spans="3:11" x14ac:dyDescent="0.3">
      <c r="C103" s="42"/>
      <c r="D103" s="43"/>
      <c r="E103" s="43"/>
      <c r="F103" s="45"/>
      <c r="G103" s="45"/>
      <c r="H103" s="38">
        <f>Personale_beregn!L94</f>
        <v>0</v>
      </c>
      <c r="I103" s="39">
        <f>Personale_beregn!M94</f>
        <v>0</v>
      </c>
      <c r="J103" s="122">
        <f t="shared" si="0"/>
        <v>0</v>
      </c>
      <c r="K103" s="12" t="str">
        <f t="shared" si="1"/>
        <v/>
      </c>
    </row>
    <row r="104" spans="3:11" x14ac:dyDescent="0.3">
      <c r="C104" s="42"/>
      <c r="D104" s="43"/>
      <c r="E104" s="43"/>
      <c r="F104" s="45"/>
      <c r="G104" s="45"/>
      <c r="H104" s="38">
        <f>Personale_beregn!L95</f>
        <v>0</v>
      </c>
      <c r="I104" s="39">
        <f>Personale_beregn!M95</f>
        <v>0</v>
      </c>
      <c r="J104" s="122">
        <f t="shared" si="0"/>
        <v>0</v>
      </c>
      <c r="K104" s="12" t="str">
        <f t="shared" si="1"/>
        <v/>
      </c>
    </row>
    <row r="105" spans="3:11" x14ac:dyDescent="0.3">
      <c r="C105" s="42"/>
      <c r="D105" s="43"/>
      <c r="E105" s="43"/>
      <c r="F105" s="45"/>
      <c r="G105" s="45"/>
      <c r="H105" s="38">
        <f>Personale_beregn!L96</f>
        <v>0</v>
      </c>
      <c r="I105" s="39">
        <f>Personale_beregn!M96</f>
        <v>0</v>
      </c>
      <c r="J105" s="122">
        <f t="shared" si="0"/>
        <v>0</v>
      </c>
      <c r="K105" s="12" t="str">
        <f t="shared" si="1"/>
        <v/>
      </c>
    </row>
    <row r="106" spans="3:11" x14ac:dyDescent="0.3">
      <c r="C106" s="42"/>
      <c r="D106" s="43"/>
      <c r="E106" s="43"/>
      <c r="F106" s="45"/>
      <c r="G106" s="45"/>
      <c r="H106" s="38">
        <f>Personale_beregn!L97</f>
        <v>0</v>
      </c>
      <c r="I106" s="39">
        <f>Personale_beregn!M97</f>
        <v>0</v>
      </c>
      <c r="J106" s="122">
        <f t="shared" si="0"/>
        <v>0</v>
      </c>
      <c r="K106" s="12" t="str">
        <f t="shared" si="1"/>
        <v/>
      </c>
    </row>
    <row r="107" spans="3:11" x14ac:dyDescent="0.3">
      <c r="C107" s="42"/>
      <c r="D107" s="43"/>
      <c r="E107" s="43"/>
      <c r="F107" s="45"/>
      <c r="G107" s="45"/>
      <c r="H107" s="38">
        <f>Personale_beregn!L98</f>
        <v>0</v>
      </c>
      <c r="I107" s="39">
        <f>Personale_beregn!M98</f>
        <v>0</v>
      </c>
      <c r="J107" s="122">
        <f t="shared" si="0"/>
        <v>0</v>
      </c>
      <c r="K107" s="12" t="str">
        <f t="shared" si="1"/>
        <v/>
      </c>
    </row>
    <row r="108" spans="3:11" x14ac:dyDescent="0.3">
      <c r="C108" s="42"/>
      <c r="D108" s="43"/>
      <c r="E108" s="43"/>
      <c r="F108" s="45"/>
      <c r="G108" s="45"/>
      <c r="H108" s="38">
        <f>Personale_beregn!L99</f>
        <v>0</v>
      </c>
      <c r="I108" s="39">
        <f>Personale_beregn!M99</f>
        <v>0</v>
      </c>
      <c r="J108" s="122">
        <f t="shared" si="0"/>
        <v>0</v>
      </c>
      <c r="K108" s="12" t="str">
        <f t="shared" si="1"/>
        <v/>
      </c>
    </row>
    <row r="109" spans="3:11" x14ac:dyDescent="0.3">
      <c r="C109" s="42"/>
      <c r="D109" s="43"/>
      <c r="E109" s="43"/>
      <c r="F109" s="45"/>
      <c r="G109" s="45"/>
      <c r="H109" s="38">
        <f>Personale_beregn!L100</f>
        <v>0</v>
      </c>
      <c r="I109" s="39">
        <f>Personale_beregn!M100</f>
        <v>0</v>
      </c>
      <c r="J109" s="122">
        <f t="shared" si="0"/>
        <v>0</v>
      </c>
      <c r="K109" s="12" t="str">
        <f t="shared" si="1"/>
        <v/>
      </c>
    </row>
    <row r="110" spans="3:11" x14ac:dyDescent="0.3">
      <c r="C110" s="42"/>
      <c r="D110" s="43"/>
      <c r="E110" s="43"/>
      <c r="F110" s="45"/>
      <c r="G110" s="45"/>
      <c r="H110" s="38">
        <f>Personale_beregn!L101</f>
        <v>0</v>
      </c>
      <c r="I110" s="39">
        <f>Personale_beregn!M101</f>
        <v>0</v>
      </c>
      <c r="J110" s="122">
        <f t="shared" ref="J110:J173" si="2">IF(OR(D110="",E110=""),0,IF(AND(AND(D110&lt;&gt;"",E110&lt;&gt;""),D110&gt;E110),1,IF(AND(år&lt;&gt;0,(AND(OR(YEAR(D110)&lt;&gt;år,YEAR(E110)&lt;&gt;år))),OR(YEAR(D110&lt;&gt;""),YEAR(E110&lt;&gt;""))),1,0)))</f>
        <v>0</v>
      </c>
      <c r="K110" s="12" t="str">
        <f t="shared" ref="K110:K173" si="3">IF(AND(AND(D110&lt;&gt;"",E110&lt;&gt;""),D110&gt;E110),"Der er foretaget en indtastningsfejl. Indskrivningsdatoen ligger efter udskrivningsdatoen, hvilket medfører, at fuldtidsomregningen bliver negativ",IF(OR(D110="",E110=""),"",IF(AND(år&lt;&gt;0,(AND(OR(YEAR(D110)&lt;&gt;år,YEAR(E110)&lt;&gt;år))),OR(YEAR(D110&lt;&gt;""),YEAR(E110&lt;&gt;""))),"Der er foretaget en indtastningsfejl. Indskrivnings- eller udskrivningsdatoen er ikke i overenstemmelse med det angivne beregningsår (trin 1)","")))</f>
        <v/>
      </c>
    </row>
    <row r="111" spans="3:11" x14ac:dyDescent="0.3">
      <c r="C111" s="42"/>
      <c r="D111" s="43"/>
      <c r="E111" s="43"/>
      <c r="F111" s="45"/>
      <c r="G111" s="45"/>
      <c r="H111" s="38">
        <f>Personale_beregn!L102</f>
        <v>0</v>
      </c>
      <c r="I111" s="39">
        <f>Personale_beregn!M102</f>
        <v>0</v>
      </c>
      <c r="J111" s="122">
        <f t="shared" si="2"/>
        <v>0</v>
      </c>
      <c r="K111" s="12" t="str">
        <f t="shared" si="3"/>
        <v/>
      </c>
    </row>
    <row r="112" spans="3:11" x14ac:dyDescent="0.3">
      <c r="C112" s="42"/>
      <c r="D112" s="43"/>
      <c r="E112" s="43"/>
      <c r="F112" s="45"/>
      <c r="G112" s="45"/>
      <c r="H112" s="38">
        <f>Personale_beregn!L103</f>
        <v>0</v>
      </c>
      <c r="I112" s="39">
        <f>Personale_beregn!M103</f>
        <v>0</v>
      </c>
      <c r="J112" s="122">
        <f t="shared" si="2"/>
        <v>0</v>
      </c>
      <c r="K112" s="12" t="str">
        <f t="shared" si="3"/>
        <v/>
      </c>
    </row>
    <row r="113" spans="3:11" x14ac:dyDescent="0.3">
      <c r="C113" s="42"/>
      <c r="D113" s="43"/>
      <c r="E113" s="43"/>
      <c r="F113" s="45"/>
      <c r="G113" s="45"/>
      <c r="H113" s="38">
        <f>Personale_beregn!L104</f>
        <v>0</v>
      </c>
      <c r="I113" s="39">
        <f>Personale_beregn!M104</f>
        <v>0</v>
      </c>
      <c r="J113" s="122">
        <f t="shared" si="2"/>
        <v>0</v>
      </c>
      <c r="K113" s="12" t="str">
        <f t="shared" si="3"/>
        <v/>
      </c>
    </row>
    <row r="114" spans="3:11" x14ac:dyDescent="0.3">
      <c r="C114" s="42"/>
      <c r="D114" s="43"/>
      <c r="E114" s="43"/>
      <c r="F114" s="45"/>
      <c r="G114" s="45"/>
      <c r="H114" s="38">
        <f>Personale_beregn!L105</f>
        <v>0</v>
      </c>
      <c r="I114" s="39">
        <f>Personale_beregn!M105</f>
        <v>0</v>
      </c>
      <c r="J114" s="122">
        <f t="shared" si="2"/>
        <v>0</v>
      </c>
      <c r="K114" s="12" t="str">
        <f t="shared" si="3"/>
        <v/>
      </c>
    </row>
    <row r="115" spans="3:11" x14ac:dyDescent="0.3">
      <c r="C115" s="42"/>
      <c r="D115" s="43"/>
      <c r="E115" s="43"/>
      <c r="F115" s="45"/>
      <c r="G115" s="45"/>
      <c r="H115" s="38">
        <f>Personale_beregn!L106</f>
        <v>0</v>
      </c>
      <c r="I115" s="39">
        <f>Personale_beregn!M106</f>
        <v>0</v>
      </c>
      <c r="J115" s="122">
        <f t="shared" si="2"/>
        <v>0</v>
      </c>
      <c r="K115" s="12" t="str">
        <f t="shared" si="3"/>
        <v/>
      </c>
    </row>
    <row r="116" spans="3:11" x14ac:dyDescent="0.3">
      <c r="C116" s="42"/>
      <c r="D116" s="43"/>
      <c r="E116" s="43"/>
      <c r="F116" s="45"/>
      <c r="G116" s="45"/>
      <c r="H116" s="38">
        <f>Personale_beregn!L107</f>
        <v>0</v>
      </c>
      <c r="I116" s="39">
        <f>Personale_beregn!M107</f>
        <v>0</v>
      </c>
      <c r="J116" s="122">
        <f t="shared" si="2"/>
        <v>0</v>
      </c>
      <c r="K116" s="12" t="str">
        <f t="shared" si="3"/>
        <v/>
      </c>
    </row>
    <row r="117" spans="3:11" x14ac:dyDescent="0.3">
      <c r="C117" s="42"/>
      <c r="D117" s="43"/>
      <c r="E117" s="43"/>
      <c r="F117" s="45"/>
      <c r="G117" s="45"/>
      <c r="H117" s="38">
        <f>Personale_beregn!L108</f>
        <v>0</v>
      </c>
      <c r="I117" s="39">
        <f>Personale_beregn!M108</f>
        <v>0</v>
      </c>
      <c r="J117" s="122">
        <f t="shared" si="2"/>
        <v>0</v>
      </c>
      <c r="K117" s="12" t="str">
        <f t="shared" si="3"/>
        <v/>
      </c>
    </row>
    <row r="118" spans="3:11" x14ac:dyDescent="0.3">
      <c r="C118" s="42"/>
      <c r="D118" s="43"/>
      <c r="E118" s="43"/>
      <c r="F118" s="45"/>
      <c r="G118" s="45"/>
      <c r="H118" s="38">
        <f>Personale_beregn!L109</f>
        <v>0</v>
      </c>
      <c r="I118" s="39">
        <f>Personale_beregn!M109</f>
        <v>0</v>
      </c>
      <c r="J118" s="122">
        <f t="shared" si="2"/>
        <v>0</v>
      </c>
      <c r="K118" s="12" t="str">
        <f t="shared" si="3"/>
        <v/>
      </c>
    </row>
    <row r="119" spans="3:11" x14ac:dyDescent="0.3">
      <c r="C119" s="42"/>
      <c r="D119" s="43"/>
      <c r="E119" s="43"/>
      <c r="F119" s="45"/>
      <c r="G119" s="45"/>
      <c r="H119" s="38">
        <f>Personale_beregn!L110</f>
        <v>0</v>
      </c>
      <c r="I119" s="39">
        <f>Personale_beregn!M110</f>
        <v>0</v>
      </c>
      <c r="J119" s="122">
        <f t="shared" si="2"/>
        <v>0</v>
      </c>
      <c r="K119" s="12" t="str">
        <f t="shared" si="3"/>
        <v/>
      </c>
    </row>
    <row r="120" spans="3:11" x14ac:dyDescent="0.3">
      <c r="C120" s="42"/>
      <c r="D120" s="43"/>
      <c r="E120" s="43"/>
      <c r="F120" s="45"/>
      <c r="G120" s="45"/>
      <c r="H120" s="38">
        <f>Personale_beregn!L111</f>
        <v>0</v>
      </c>
      <c r="I120" s="39">
        <f>Personale_beregn!M111</f>
        <v>0</v>
      </c>
      <c r="J120" s="122">
        <f t="shared" si="2"/>
        <v>0</v>
      </c>
      <c r="K120" s="12" t="str">
        <f t="shared" si="3"/>
        <v/>
      </c>
    </row>
    <row r="121" spans="3:11" x14ac:dyDescent="0.3">
      <c r="C121" s="42"/>
      <c r="D121" s="43"/>
      <c r="E121" s="43"/>
      <c r="F121" s="45"/>
      <c r="G121" s="45"/>
      <c r="H121" s="38">
        <f>Personale_beregn!L112</f>
        <v>0</v>
      </c>
      <c r="I121" s="39">
        <f>Personale_beregn!M112</f>
        <v>0</v>
      </c>
      <c r="J121" s="122">
        <f t="shared" si="2"/>
        <v>0</v>
      </c>
      <c r="K121" s="12" t="str">
        <f t="shared" si="3"/>
        <v/>
      </c>
    </row>
    <row r="122" spans="3:11" x14ac:dyDescent="0.3">
      <c r="C122" s="42"/>
      <c r="D122" s="43"/>
      <c r="E122" s="43"/>
      <c r="F122" s="45"/>
      <c r="G122" s="45"/>
      <c r="H122" s="38">
        <f>Personale_beregn!L113</f>
        <v>0</v>
      </c>
      <c r="I122" s="39">
        <f>Personale_beregn!M113</f>
        <v>0</v>
      </c>
      <c r="J122" s="122">
        <f t="shared" si="2"/>
        <v>0</v>
      </c>
      <c r="K122" s="12" t="str">
        <f t="shared" si="3"/>
        <v/>
      </c>
    </row>
    <row r="123" spans="3:11" x14ac:dyDescent="0.3">
      <c r="C123" s="42"/>
      <c r="D123" s="43"/>
      <c r="E123" s="43"/>
      <c r="F123" s="45"/>
      <c r="G123" s="45"/>
      <c r="H123" s="38">
        <f>Personale_beregn!L114</f>
        <v>0</v>
      </c>
      <c r="I123" s="39">
        <f>Personale_beregn!M114</f>
        <v>0</v>
      </c>
      <c r="J123" s="122">
        <f t="shared" si="2"/>
        <v>0</v>
      </c>
      <c r="K123" s="12" t="str">
        <f t="shared" si="3"/>
        <v/>
      </c>
    </row>
    <row r="124" spans="3:11" x14ac:dyDescent="0.3">
      <c r="C124" s="42"/>
      <c r="D124" s="43"/>
      <c r="E124" s="43"/>
      <c r="F124" s="45"/>
      <c r="G124" s="45"/>
      <c r="H124" s="38">
        <f>Personale_beregn!L115</f>
        <v>0</v>
      </c>
      <c r="I124" s="39">
        <f>Personale_beregn!M115</f>
        <v>0</v>
      </c>
      <c r="J124" s="122">
        <f t="shared" si="2"/>
        <v>0</v>
      </c>
      <c r="K124" s="12" t="str">
        <f t="shared" si="3"/>
        <v/>
      </c>
    </row>
    <row r="125" spans="3:11" x14ac:dyDescent="0.3">
      <c r="C125" s="42"/>
      <c r="D125" s="43"/>
      <c r="E125" s="43"/>
      <c r="F125" s="45"/>
      <c r="G125" s="45"/>
      <c r="H125" s="38">
        <f>Personale_beregn!L116</f>
        <v>0</v>
      </c>
      <c r="I125" s="39">
        <f>Personale_beregn!M116</f>
        <v>0</v>
      </c>
      <c r="J125" s="122">
        <f t="shared" si="2"/>
        <v>0</v>
      </c>
      <c r="K125" s="12" t="str">
        <f t="shared" si="3"/>
        <v/>
      </c>
    </row>
    <row r="126" spans="3:11" x14ac:dyDescent="0.3">
      <c r="C126" s="42"/>
      <c r="D126" s="43"/>
      <c r="E126" s="43"/>
      <c r="F126" s="45"/>
      <c r="G126" s="45"/>
      <c r="H126" s="38">
        <f>Personale_beregn!L117</f>
        <v>0</v>
      </c>
      <c r="I126" s="39">
        <f>Personale_beregn!M117</f>
        <v>0</v>
      </c>
      <c r="J126" s="122">
        <f t="shared" si="2"/>
        <v>0</v>
      </c>
      <c r="K126" s="12" t="str">
        <f t="shared" si="3"/>
        <v/>
      </c>
    </row>
    <row r="127" spans="3:11" x14ac:dyDescent="0.3">
      <c r="C127" s="42"/>
      <c r="D127" s="43"/>
      <c r="E127" s="43"/>
      <c r="F127" s="45"/>
      <c r="G127" s="45"/>
      <c r="H127" s="38">
        <f>Personale_beregn!L118</f>
        <v>0</v>
      </c>
      <c r="I127" s="39">
        <f>Personale_beregn!M118</f>
        <v>0</v>
      </c>
      <c r="J127" s="122">
        <f t="shared" si="2"/>
        <v>0</v>
      </c>
      <c r="K127" s="12" t="str">
        <f t="shared" si="3"/>
        <v/>
      </c>
    </row>
    <row r="128" spans="3:11" x14ac:dyDescent="0.3">
      <c r="C128" s="42"/>
      <c r="D128" s="43"/>
      <c r="E128" s="43"/>
      <c r="F128" s="45"/>
      <c r="G128" s="45"/>
      <c r="H128" s="38">
        <f>Personale_beregn!L119</f>
        <v>0</v>
      </c>
      <c r="I128" s="39">
        <f>Personale_beregn!M119</f>
        <v>0</v>
      </c>
      <c r="J128" s="122">
        <f t="shared" si="2"/>
        <v>0</v>
      </c>
      <c r="K128" s="12" t="str">
        <f t="shared" si="3"/>
        <v/>
      </c>
    </row>
    <row r="129" spans="3:11" x14ac:dyDescent="0.3">
      <c r="C129" s="42"/>
      <c r="D129" s="43"/>
      <c r="E129" s="43"/>
      <c r="F129" s="45"/>
      <c r="G129" s="45"/>
      <c r="H129" s="38">
        <f>Personale_beregn!L120</f>
        <v>0</v>
      </c>
      <c r="I129" s="39">
        <f>Personale_beregn!M120</f>
        <v>0</v>
      </c>
      <c r="J129" s="122">
        <f t="shared" si="2"/>
        <v>0</v>
      </c>
      <c r="K129" s="12" t="str">
        <f t="shared" si="3"/>
        <v/>
      </c>
    </row>
    <row r="130" spans="3:11" x14ac:dyDescent="0.3">
      <c r="C130" s="42"/>
      <c r="D130" s="43"/>
      <c r="E130" s="43"/>
      <c r="F130" s="45"/>
      <c r="G130" s="45"/>
      <c r="H130" s="38">
        <f>Personale_beregn!L121</f>
        <v>0</v>
      </c>
      <c r="I130" s="39">
        <f>Personale_beregn!M121</f>
        <v>0</v>
      </c>
      <c r="J130" s="122">
        <f t="shared" si="2"/>
        <v>0</v>
      </c>
      <c r="K130" s="12" t="str">
        <f t="shared" si="3"/>
        <v/>
      </c>
    </row>
    <row r="131" spans="3:11" x14ac:dyDescent="0.3">
      <c r="C131" s="42"/>
      <c r="D131" s="43"/>
      <c r="E131" s="43"/>
      <c r="F131" s="45"/>
      <c r="G131" s="45"/>
      <c r="H131" s="38">
        <f>Personale_beregn!L122</f>
        <v>0</v>
      </c>
      <c r="I131" s="39">
        <f>Personale_beregn!M122</f>
        <v>0</v>
      </c>
      <c r="J131" s="122">
        <f t="shared" si="2"/>
        <v>0</v>
      </c>
      <c r="K131" s="12" t="str">
        <f t="shared" si="3"/>
        <v/>
      </c>
    </row>
    <row r="132" spans="3:11" x14ac:dyDescent="0.3">
      <c r="C132" s="42"/>
      <c r="D132" s="43"/>
      <c r="E132" s="43"/>
      <c r="F132" s="45"/>
      <c r="G132" s="45"/>
      <c r="H132" s="38">
        <f>Personale_beregn!L123</f>
        <v>0</v>
      </c>
      <c r="I132" s="39">
        <f>Personale_beregn!M123</f>
        <v>0</v>
      </c>
      <c r="J132" s="122">
        <f t="shared" si="2"/>
        <v>0</v>
      </c>
      <c r="K132" s="12" t="str">
        <f t="shared" si="3"/>
        <v/>
      </c>
    </row>
    <row r="133" spans="3:11" x14ac:dyDescent="0.3">
      <c r="C133" s="42"/>
      <c r="D133" s="43"/>
      <c r="E133" s="43"/>
      <c r="F133" s="45"/>
      <c r="G133" s="45"/>
      <c r="H133" s="38">
        <f>Personale_beregn!L124</f>
        <v>0</v>
      </c>
      <c r="I133" s="39">
        <f>Personale_beregn!M124</f>
        <v>0</v>
      </c>
      <c r="J133" s="122">
        <f t="shared" si="2"/>
        <v>0</v>
      </c>
      <c r="K133" s="12" t="str">
        <f t="shared" si="3"/>
        <v/>
      </c>
    </row>
    <row r="134" spans="3:11" x14ac:dyDescent="0.3">
      <c r="C134" s="42"/>
      <c r="D134" s="43"/>
      <c r="E134" s="43"/>
      <c r="F134" s="45"/>
      <c r="G134" s="45"/>
      <c r="H134" s="38">
        <f>Personale_beregn!L125</f>
        <v>0</v>
      </c>
      <c r="I134" s="39">
        <f>Personale_beregn!M125</f>
        <v>0</v>
      </c>
      <c r="J134" s="122">
        <f t="shared" si="2"/>
        <v>0</v>
      </c>
      <c r="K134" s="12" t="str">
        <f t="shared" si="3"/>
        <v/>
      </c>
    </row>
    <row r="135" spans="3:11" x14ac:dyDescent="0.3">
      <c r="C135" s="42"/>
      <c r="D135" s="43"/>
      <c r="E135" s="43"/>
      <c r="F135" s="45"/>
      <c r="G135" s="45"/>
      <c r="H135" s="38">
        <f>Personale_beregn!L126</f>
        <v>0</v>
      </c>
      <c r="I135" s="39">
        <f>Personale_beregn!M126</f>
        <v>0</v>
      </c>
      <c r="J135" s="122">
        <f t="shared" si="2"/>
        <v>0</v>
      </c>
      <c r="K135" s="12" t="str">
        <f t="shared" si="3"/>
        <v/>
      </c>
    </row>
    <row r="136" spans="3:11" x14ac:dyDescent="0.3">
      <c r="C136" s="42"/>
      <c r="D136" s="43"/>
      <c r="E136" s="43"/>
      <c r="F136" s="45"/>
      <c r="G136" s="45"/>
      <c r="H136" s="38">
        <f>Personale_beregn!L127</f>
        <v>0</v>
      </c>
      <c r="I136" s="39">
        <f>Personale_beregn!M127</f>
        <v>0</v>
      </c>
      <c r="J136" s="122">
        <f t="shared" si="2"/>
        <v>0</v>
      </c>
      <c r="K136" s="12" t="str">
        <f t="shared" si="3"/>
        <v/>
      </c>
    </row>
    <row r="137" spans="3:11" x14ac:dyDescent="0.3">
      <c r="C137" s="42"/>
      <c r="D137" s="43"/>
      <c r="E137" s="43"/>
      <c r="F137" s="45"/>
      <c r="G137" s="45"/>
      <c r="H137" s="38">
        <f>Personale_beregn!L128</f>
        <v>0</v>
      </c>
      <c r="I137" s="39">
        <f>Personale_beregn!M128</f>
        <v>0</v>
      </c>
      <c r="J137" s="122">
        <f t="shared" si="2"/>
        <v>0</v>
      </c>
      <c r="K137" s="12" t="str">
        <f t="shared" si="3"/>
        <v/>
      </c>
    </row>
    <row r="138" spans="3:11" x14ac:dyDescent="0.3">
      <c r="C138" s="42"/>
      <c r="D138" s="43"/>
      <c r="E138" s="43"/>
      <c r="F138" s="45"/>
      <c r="G138" s="45"/>
      <c r="H138" s="38">
        <f>Personale_beregn!L129</f>
        <v>0</v>
      </c>
      <c r="I138" s="39">
        <f>Personale_beregn!M129</f>
        <v>0</v>
      </c>
      <c r="J138" s="122">
        <f t="shared" si="2"/>
        <v>0</v>
      </c>
      <c r="K138" s="12" t="str">
        <f t="shared" si="3"/>
        <v/>
      </c>
    </row>
    <row r="139" spans="3:11" x14ac:dyDescent="0.3">
      <c r="C139" s="42"/>
      <c r="D139" s="43"/>
      <c r="E139" s="43"/>
      <c r="F139" s="45"/>
      <c r="G139" s="45"/>
      <c r="H139" s="38">
        <f>Personale_beregn!L130</f>
        <v>0</v>
      </c>
      <c r="I139" s="39">
        <f>Personale_beregn!M130</f>
        <v>0</v>
      </c>
      <c r="J139" s="122">
        <f t="shared" si="2"/>
        <v>0</v>
      </c>
      <c r="K139" s="12" t="str">
        <f t="shared" si="3"/>
        <v/>
      </c>
    </row>
    <row r="140" spans="3:11" x14ac:dyDescent="0.3">
      <c r="C140" s="42"/>
      <c r="D140" s="43"/>
      <c r="E140" s="43"/>
      <c r="F140" s="45"/>
      <c r="G140" s="45"/>
      <c r="H140" s="38">
        <f>Personale_beregn!L131</f>
        <v>0</v>
      </c>
      <c r="I140" s="39">
        <f>Personale_beregn!M131</f>
        <v>0</v>
      </c>
      <c r="J140" s="122">
        <f t="shared" si="2"/>
        <v>0</v>
      </c>
      <c r="K140" s="12" t="str">
        <f t="shared" si="3"/>
        <v/>
      </c>
    </row>
    <row r="141" spans="3:11" x14ac:dyDescent="0.3">
      <c r="C141" s="42"/>
      <c r="D141" s="43"/>
      <c r="E141" s="43"/>
      <c r="F141" s="45"/>
      <c r="G141" s="45"/>
      <c r="H141" s="38">
        <f>Personale_beregn!L132</f>
        <v>0</v>
      </c>
      <c r="I141" s="39">
        <f>Personale_beregn!M132</f>
        <v>0</v>
      </c>
      <c r="J141" s="122">
        <f t="shared" si="2"/>
        <v>0</v>
      </c>
      <c r="K141" s="12" t="str">
        <f t="shared" si="3"/>
        <v/>
      </c>
    </row>
    <row r="142" spans="3:11" x14ac:dyDescent="0.3">
      <c r="C142" s="42"/>
      <c r="D142" s="43"/>
      <c r="E142" s="43"/>
      <c r="F142" s="45"/>
      <c r="G142" s="45"/>
      <c r="H142" s="38">
        <f>Personale_beregn!L133</f>
        <v>0</v>
      </c>
      <c r="I142" s="39">
        <f>Personale_beregn!M133</f>
        <v>0</v>
      </c>
      <c r="J142" s="122">
        <f t="shared" si="2"/>
        <v>0</v>
      </c>
      <c r="K142" s="12" t="str">
        <f t="shared" si="3"/>
        <v/>
      </c>
    </row>
    <row r="143" spans="3:11" x14ac:dyDescent="0.3">
      <c r="C143" s="42"/>
      <c r="D143" s="43"/>
      <c r="E143" s="43"/>
      <c r="F143" s="45"/>
      <c r="G143" s="45"/>
      <c r="H143" s="38">
        <f>Personale_beregn!L134</f>
        <v>0</v>
      </c>
      <c r="I143" s="39">
        <f>Personale_beregn!M134</f>
        <v>0</v>
      </c>
      <c r="J143" s="122">
        <f t="shared" si="2"/>
        <v>0</v>
      </c>
      <c r="K143" s="12" t="str">
        <f t="shared" si="3"/>
        <v/>
      </c>
    </row>
    <row r="144" spans="3:11" x14ac:dyDescent="0.3">
      <c r="C144" s="42"/>
      <c r="D144" s="43"/>
      <c r="E144" s="43"/>
      <c r="F144" s="45"/>
      <c r="G144" s="45"/>
      <c r="H144" s="38">
        <f>Personale_beregn!L135</f>
        <v>0</v>
      </c>
      <c r="I144" s="39">
        <f>Personale_beregn!M135</f>
        <v>0</v>
      </c>
      <c r="J144" s="122">
        <f t="shared" si="2"/>
        <v>0</v>
      </c>
      <c r="K144" s="12" t="str">
        <f t="shared" si="3"/>
        <v/>
      </c>
    </row>
    <row r="145" spans="3:11" x14ac:dyDescent="0.3">
      <c r="C145" s="42"/>
      <c r="D145" s="43"/>
      <c r="E145" s="43"/>
      <c r="F145" s="45"/>
      <c r="G145" s="45"/>
      <c r="H145" s="38">
        <f>Personale_beregn!L136</f>
        <v>0</v>
      </c>
      <c r="I145" s="39">
        <f>Personale_beregn!M136</f>
        <v>0</v>
      </c>
      <c r="J145" s="122">
        <f t="shared" si="2"/>
        <v>0</v>
      </c>
      <c r="K145" s="12" t="str">
        <f t="shared" si="3"/>
        <v/>
      </c>
    </row>
    <row r="146" spans="3:11" x14ac:dyDescent="0.3">
      <c r="C146" s="42"/>
      <c r="D146" s="43"/>
      <c r="E146" s="43"/>
      <c r="F146" s="45"/>
      <c r="G146" s="45"/>
      <c r="H146" s="38">
        <f>Personale_beregn!L137</f>
        <v>0</v>
      </c>
      <c r="I146" s="39">
        <f>Personale_beregn!M137</f>
        <v>0</v>
      </c>
      <c r="J146" s="122">
        <f t="shared" si="2"/>
        <v>0</v>
      </c>
      <c r="K146" s="12" t="str">
        <f t="shared" si="3"/>
        <v/>
      </c>
    </row>
    <row r="147" spans="3:11" x14ac:dyDescent="0.3">
      <c r="C147" s="42"/>
      <c r="D147" s="43"/>
      <c r="E147" s="43"/>
      <c r="F147" s="45"/>
      <c r="G147" s="45"/>
      <c r="H147" s="38">
        <f>Personale_beregn!L138</f>
        <v>0</v>
      </c>
      <c r="I147" s="39">
        <f>Personale_beregn!M138</f>
        <v>0</v>
      </c>
      <c r="J147" s="122">
        <f t="shared" si="2"/>
        <v>0</v>
      </c>
      <c r="K147" s="12" t="str">
        <f t="shared" si="3"/>
        <v/>
      </c>
    </row>
    <row r="148" spans="3:11" x14ac:dyDescent="0.3">
      <c r="C148" s="42"/>
      <c r="D148" s="43"/>
      <c r="E148" s="43"/>
      <c r="F148" s="45"/>
      <c r="G148" s="45"/>
      <c r="H148" s="38">
        <f>Personale_beregn!L139</f>
        <v>0</v>
      </c>
      <c r="I148" s="39">
        <f>Personale_beregn!M139</f>
        <v>0</v>
      </c>
      <c r="J148" s="122">
        <f t="shared" si="2"/>
        <v>0</v>
      </c>
      <c r="K148" s="12" t="str">
        <f t="shared" si="3"/>
        <v/>
      </c>
    </row>
    <row r="149" spans="3:11" x14ac:dyDescent="0.3">
      <c r="C149" s="42"/>
      <c r="D149" s="43"/>
      <c r="E149" s="43"/>
      <c r="F149" s="45"/>
      <c r="G149" s="45"/>
      <c r="H149" s="38">
        <f>Personale_beregn!L140</f>
        <v>0</v>
      </c>
      <c r="I149" s="39">
        <f>Personale_beregn!M140</f>
        <v>0</v>
      </c>
      <c r="J149" s="122">
        <f t="shared" si="2"/>
        <v>0</v>
      </c>
      <c r="K149" s="12" t="str">
        <f t="shared" si="3"/>
        <v/>
      </c>
    </row>
    <row r="150" spans="3:11" x14ac:dyDescent="0.3">
      <c r="C150" s="42"/>
      <c r="D150" s="43"/>
      <c r="E150" s="43"/>
      <c r="F150" s="45"/>
      <c r="G150" s="45"/>
      <c r="H150" s="38">
        <f>Personale_beregn!L141</f>
        <v>0</v>
      </c>
      <c r="I150" s="39">
        <f>Personale_beregn!M141</f>
        <v>0</v>
      </c>
      <c r="J150" s="122">
        <f t="shared" si="2"/>
        <v>0</v>
      </c>
      <c r="K150" s="12" t="str">
        <f t="shared" si="3"/>
        <v/>
      </c>
    </row>
    <row r="151" spans="3:11" x14ac:dyDescent="0.3">
      <c r="C151" s="42"/>
      <c r="D151" s="43"/>
      <c r="E151" s="43"/>
      <c r="F151" s="45"/>
      <c r="G151" s="45"/>
      <c r="H151" s="38">
        <f>Personale_beregn!L142</f>
        <v>0</v>
      </c>
      <c r="I151" s="39">
        <f>Personale_beregn!M142</f>
        <v>0</v>
      </c>
      <c r="J151" s="122">
        <f t="shared" si="2"/>
        <v>0</v>
      </c>
      <c r="K151" s="12" t="str">
        <f t="shared" si="3"/>
        <v/>
      </c>
    </row>
    <row r="152" spans="3:11" x14ac:dyDescent="0.3">
      <c r="C152" s="42"/>
      <c r="D152" s="43"/>
      <c r="E152" s="43"/>
      <c r="F152" s="45"/>
      <c r="G152" s="45"/>
      <c r="H152" s="38">
        <f>Personale_beregn!L143</f>
        <v>0</v>
      </c>
      <c r="I152" s="39">
        <f>Personale_beregn!M143</f>
        <v>0</v>
      </c>
      <c r="J152" s="122">
        <f t="shared" si="2"/>
        <v>0</v>
      </c>
      <c r="K152" s="12" t="str">
        <f t="shared" si="3"/>
        <v/>
      </c>
    </row>
    <row r="153" spans="3:11" x14ac:dyDescent="0.3">
      <c r="C153" s="42"/>
      <c r="D153" s="43"/>
      <c r="E153" s="43"/>
      <c r="F153" s="45"/>
      <c r="G153" s="45"/>
      <c r="H153" s="38">
        <f>Personale_beregn!L144</f>
        <v>0</v>
      </c>
      <c r="I153" s="39">
        <f>Personale_beregn!M144</f>
        <v>0</v>
      </c>
      <c r="J153" s="122">
        <f t="shared" si="2"/>
        <v>0</v>
      </c>
      <c r="K153" s="12" t="str">
        <f t="shared" si="3"/>
        <v/>
      </c>
    </row>
    <row r="154" spans="3:11" x14ac:dyDescent="0.3">
      <c r="C154" s="42"/>
      <c r="D154" s="43"/>
      <c r="E154" s="43"/>
      <c r="F154" s="45"/>
      <c r="G154" s="45"/>
      <c r="H154" s="38">
        <f>Personale_beregn!L145</f>
        <v>0</v>
      </c>
      <c r="I154" s="39">
        <f>Personale_beregn!M145</f>
        <v>0</v>
      </c>
      <c r="J154" s="122">
        <f t="shared" si="2"/>
        <v>0</v>
      </c>
      <c r="K154" s="12" t="str">
        <f t="shared" si="3"/>
        <v/>
      </c>
    </row>
    <row r="155" spans="3:11" x14ac:dyDescent="0.3">
      <c r="C155" s="42"/>
      <c r="D155" s="43"/>
      <c r="E155" s="43"/>
      <c r="F155" s="45"/>
      <c r="G155" s="45"/>
      <c r="H155" s="38">
        <f>Personale_beregn!L146</f>
        <v>0</v>
      </c>
      <c r="I155" s="39">
        <f>Personale_beregn!M146</f>
        <v>0</v>
      </c>
      <c r="J155" s="122">
        <f t="shared" si="2"/>
        <v>0</v>
      </c>
      <c r="K155" s="12" t="str">
        <f t="shared" si="3"/>
        <v/>
      </c>
    </row>
    <row r="156" spans="3:11" x14ac:dyDescent="0.3">
      <c r="C156" s="42"/>
      <c r="D156" s="43"/>
      <c r="E156" s="43"/>
      <c r="F156" s="45"/>
      <c r="G156" s="45"/>
      <c r="H156" s="38">
        <f>Personale_beregn!L147</f>
        <v>0</v>
      </c>
      <c r="I156" s="39">
        <f>Personale_beregn!M147</f>
        <v>0</v>
      </c>
      <c r="J156" s="122">
        <f t="shared" si="2"/>
        <v>0</v>
      </c>
      <c r="K156" s="12" t="str">
        <f t="shared" si="3"/>
        <v/>
      </c>
    </row>
    <row r="157" spans="3:11" x14ac:dyDescent="0.3">
      <c r="C157" s="42"/>
      <c r="D157" s="43"/>
      <c r="E157" s="43"/>
      <c r="F157" s="45"/>
      <c r="G157" s="45"/>
      <c r="H157" s="38">
        <f>Personale_beregn!L148</f>
        <v>0</v>
      </c>
      <c r="I157" s="39">
        <f>Personale_beregn!M148</f>
        <v>0</v>
      </c>
      <c r="J157" s="122">
        <f t="shared" si="2"/>
        <v>0</v>
      </c>
      <c r="K157" s="12" t="str">
        <f t="shared" si="3"/>
        <v/>
      </c>
    </row>
    <row r="158" spans="3:11" x14ac:dyDescent="0.3">
      <c r="C158" s="42"/>
      <c r="D158" s="43"/>
      <c r="E158" s="43"/>
      <c r="F158" s="45"/>
      <c r="G158" s="45"/>
      <c r="H158" s="38">
        <f>Personale_beregn!L149</f>
        <v>0</v>
      </c>
      <c r="I158" s="39">
        <f>Personale_beregn!M149</f>
        <v>0</v>
      </c>
      <c r="J158" s="122">
        <f t="shared" si="2"/>
        <v>0</v>
      </c>
      <c r="K158" s="12" t="str">
        <f t="shared" si="3"/>
        <v/>
      </c>
    </row>
    <row r="159" spans="3:11" x14ac:dyDescent="0.3">
      <c r="C159" s="42"/>
      <c r="D159" s="43"/>
      <c r="E159" s="43"/>
      <c r="F159" s="45"/>
      <c r="G159" s="45"/>
      <c r="H159" s="38">
        <f>Personale_beregn!L150</f>
        <v>0</v>
      </c>
      <c r="I159" s="39">
        <f>Personale_beregn!M150</f>
        <v>0</v>
      </c>
      <c r="J159" s="122">
        <f t="shared" si="2"/>
        <v>0</v>
      </c>
      <c r="K159" s="12" t="str">
        <f t="shared" si="3"/>
        <v/>
      </c>
    </row>
    <row r="160" spans="3:11" x14ac:dyDescent="0.3">
      <c r="C160" s="42"/>
      <c r="D160" s="43"/>
      <c r="E160" s="43"/>
      <c r="F160" s="45"/>
      <c r="G160" s="45"/>
      <c r="H160" s="38">
        <f>Personale_beregn!L151</f>
        <v>0</v>
      </c>
      <c r="I160" s="39">
        <f>Personale_beregn!M151</f>
        <v>0</v>
      </c>
      <c r="J160" s="122">
        <f t="shared" si="2"/>
        <v>0</v>
      </c>
      <c r="K160" s="12" t="str">
        <f t="shared" si="3"/>
        <v/>
      </c>
    </row>
    <row r="161" spans="3:11" x14ac:dyDescent="0.3">
      <c r="C161" s="42"/>
      <c r="D161" s="43"/>
      <c r="E161" s="43"/>
      <c r="F161" s="45"/>
      <c r="G161" s="45"/>
      <c r="H161" s="38">
        <f>Personale_beregn!L152</f>
        <v>0</v>
      </c>
      <c r="I161" s="39">
        <f>Personale_beregn!M152</f>
        <v>0</v>
      </c>
      <c r="J161" s="122">
        <f t="shared" si="2"/>
        <v>0</v>
      </c>
      <c r="K161" s="12" t="str">
        <f t="shared" si="3"/>
        <v/>
      </c>
    </row>
    <row r="162" spans="3:11" x14ac:dyDescent="0.3">
      <c r="C162" s="42"/>
      <c r="D162" s="43"/>
      <c r="E162" s="43"/>
      <c r="F162" s="45"/>
      <c r="G162" s="45"/>
      <c r="H162" s="38">
        <f>Personale_beregn!L153</f>
        <v>0</v>
      </c>
      <c r="I162" s="39">
        <f>Personale_beregn!M153</f>
        <v>0</v>
      </c>
      <c r="J162" s="122">
        <f t="shared" si="2"/>
        <v>0</v>
      </c>
      <c r="K162" s="12" t="str">
        <f t="shared" si="3"/>
        <v/>
      </c>
    </row>
    <row r="163" spans="3:11" x14ac:dyDescent="0.3">
      <c r="C163" s="42"/>
      <c r="D163" s="43"/>
      <c r="E163" s="43"/>
      <c r="F163" s="45"/>
      <c r="G163" s="45"/>
      <c r="H163" s="38">
        <f>Personale_beregn!L154</f>
        <v>0</v>
      </c>
      <c r="I163" s="39">
        <f>Personale_beregn!M154</f>
        <v>0</v>
      </c>
      <c r="J163" s="122">
        <f t="shared" si="2"/>
        <v>0</v>
      </c>
      <c r="K163" s="12" t="str">
        <f t="shared" si="3"/>
        <v/>
      </c>
    </row>
    <row r="164" spans="3:11" x14ac:dyDescent="0.3">
      <c r="C164" s="42"/>
      <c r="D164" s="43"/>
      <c r="E164" s="43"/>
      <c r="F164" s="45"/>
      <c r="G164" s="45"/>
      <c r="H164" s="38">
        <f>Personale_beregn!L155</f>
        <v>0</v>
      </c>
      <c r="I164" s="39">
        <f>Personale_beregn!M155</f>
        <v>0</v>
      </c>
      <c r="J164" s="122">
        <f t="shared" si="2"/>
        <v>0</v>
      </c>
      <c r="K164" s="12" t="str">
        <f t="shared" si="3"/>
        <v/>
      </c>
    </row>
    <row r="165" spans="3:11" x14ac:dyDescent="0.3">
      <c r="C165" s="42"/>
      <c r="D165" s="43"/>
      <c r="E165" s="43"/>
      <c r="F165" s="45"/>
      <c r="G165" s="45"/>
      <c r="H165" s="38">
        <f>Personale_beregn!L156</f>
        <v>0</v>
      </c>
      <c r="I165" s="39">
        <f>Personale_beregn!M156</f>
        <v>0</v>
      </c>
      <c r="J165" s="122">
        <f t="shared" si="2"/>
        <v>0</v>
      </c>
      <c r="K165" s="12" t="str">
        <f t="shared" si="3"/>
        <v/>
      </c>
    </row>
    <row r="166" spans="3:11" x14ac:dyDescent="0.3">
      <c r="C166" s="42"/>
      <c r="D166" s="43"/>
      <c r="E166" s="43"/>
      <c r="F166" s="45"/>
      <c r="G166" s="45"/>
      <c r="H166" s="38">
        <f>Personale_beregn!L157</f>
        <v>0</v>
      </c>
      <c r="I166" s="39">
        <f>Personale_beregn!M157</f>
        <v>0</v>
      </c>
      <c r="J166" s="122">
        <f t="shared" si="2"/>
        <v>0</v>
      </c>
      <c r="K166" s="12" t="str">
        <f t="shared" si="3"/>
        <v/>
      </c>
    </row>
    <row r="167" spans="3:11" x14ac:dyDescent="0.3">
      <c r="C167" s="42"/>
      <c r="D167" s="43"/>
      <c r="E167" s="43"/>
      <c r="F167" s="45"/>
      <c r="G167" s="45"/>
      <c r="H167" s="38">
        <f>Personale_beregn!L158</f>
        <v>0</v>
      </c>
      <c r="I167" s="39">
        <f>Personale_beregn!M158</f>
        <v>0</v>
      </c>
      <c r="J167" s="122">
        <f t="shared" si="2"/>
        <v>0</v>
      </c>
      <c r="K167" s="12" t="str">
        <f t="shared" si="3"/>
        <v/>
      </c>
    </row>
    <row r="168" spans="3:11" x14ac:dyDescent="0.3">
      <c r="C168" s="42"/>
      <c r="D168" s="43"/>
      <c r="E168" s="43"/>
      <c r="F168" s="45"/>
      <c r="G168" s="45"/>
      <c r="H168" s="38">
        <f>Personale_beregn!L159</f>
        <v>0</v>
      </c>
      <c r="I168" s="39">
        <f>Personale_beregn!M159</f>
        <v>0</v>
      </c>
      <c r="J168" s="122">
        <f t="shared" si="2"/>
        <v>0</v>
      </c>
      <c r="K168" s="12" t="str">
        <f t="shared" si="3"/>
        <v/>
      </c>
    </row>
    <row r="169" spans="3:11" x14ac:dyDescent="0.3">
      <c r="C169" s="42"/>
      <c r="D169" s="43"/>
      <c r="E169" s="43"/>
      <c r="F169" s="45"/>
      <c r="G169" s="45"/>
      <c r="H169" s="38">
        <f>Personale_beregn!L160</f>
        <v>0</v>
      </c>
      <c r="I169" s="39">
        <f>Personale_beregn!M160</f>
        <v>0</v>
      </c>
      <c r="J169" s="122">
        <f t="shared" si="2"/>
        <v>0</v>
      </c>
      <c r="K169" s="12" t="str">
        <f t="shared" si="3"/>
        <v/>
      </c>
    </row>
    <row r="170" spans="3:11" x14ac:dyDescent="0.3">
      <c r="C170" s="42"/>
      <c r="D170" s="43"/>
      <c r="E170" s="43"/>
      <c r="F170" s="45"/>
      <c r="G170" s="45"/>
      <c r="H170" s="38">
        <f>Personale_beregn!L161</f>
        <v>0</v>
      </c>
      <c r="I170" s="39">
        <f>Personale_beregn!M161</f>
        <v>0</v>
      </c>
      <c r="J170" s="122">
        <f t="shared" si="2"/>
        <v>0</v>
      </c>
      <c r="K170" s="12" t="str">
        <f t="shared" si="3"/>
        <v/>
      </c>
    </row>
    <row r="171" spans="3:11" x14ac:dyDescent="0.3">
      <c r="C171" s="42"/>
      <c r="D171" s="43"/>
      <c r="E171" s="43"/>
      <c r="F171" s="45"/>
      <c r="G171" s="45"/>
      <c r="H171" s="38">
        <f>Personale_beregn!L162</f>
        <v>0</v>
      </c>
      <c r="I171" s="39">
        <f>Personale_beregn!M162</f>
        <v>0</v>
      </c>
      <c r="J171" s="122">
        <f t="shared" si="2"/>
        <v>0</v>
      </c>
      <c r="K171" s="12" t="str">
        <f t="shared" si="3"/>
        <v/>
      </c>
    </row>
    <row r="172" spans="3:11" x14ac:dyDescent="0.3">
      <c r="C172" s="42"/>
      <c r="D172" s="43"/>
      <c r="E172" s="43"/>
      <c r="F172" s="45"/>
      <c r="G172" s="45"/>
      <c r="H172" s="38">
        <f>Personale_beregn!L163</f>
        <v>0</v>
      </c>
      <c r="I172" s="39">
        <f>Personale_beregn!M163</f>
        <v>0</v>
      </c>
      <c r="J172" s="122">
        <f t="shared" si="2"/>
        <v>0</v>
      </c>
      <c r="K172" s="12" t="str">
        <f t="shared" si="3"/>
        <v/>
      </c>
    </row>
    <row r="173" spans="3:11" x14ac:dyDescent="0.3">
      <c r="C173" s="42"/>
      <c r="D173" s="43"/>
      <c r="E173" s="43"/>
      <c r="F173" s="45"/>
      <c r="G173" s="45"/>
      <c r="H173" s="38">
        <f>Personale_beregn!L164</f>
        <v>0</v>
      </c>
      <c r="I173" s="39">
        <f>Personale_beregn!M164</f>
        <v>0</v>
      </c>
      <c r="J173" s="122">
        <f t="shared" si="2"/>
        <v>0</v>
      </c>
      <c r="K173" s="12" t="str">
        <f t="shared" si="3"/>
        <v/>
      </c>
    </row>
    <row r="174" spans="3:11" x14ac:dyDescent="0.3">
      <c r="C174" s="42"/>
      <c r="D174" s="43"/>
      <c r="E174" s="43"/>
      <c r="F174" s="45"/>
      <c r="G174" s="45"/>
      <c r="H174" s="38">
        <f>Personale_beregn!L165</f>
        <v>0</v>
      </c>
      <c r="I174" s="39">
        <f>Personale_beregn!M165</f>
        <v>0</v>
      </c>
      <c r="J174" s="122">
        <f t="shared" ref="J174:J237" si="4">IF(OR(D174="",E174=""),0,IF(AND(AND(D174&lt;&gt;"",E174&lt;&gt;""),D174&gt;E174),1,IF(AND(år&lt;&gt;0,(AND(OR(YEAR(D174)&lt;&gt;år,YEAR(E174)&lt;&gt;år))),OR(YEAR(D174&lt;&gt;""),YEAR(E174&lt;&gt;""))),1,0)))</f>
        <v>0</v>
      </c>
      <c r="K174" s="12" t="str">
        <f t="shared" ref="K174:K237" si="5">IF(AND(AND(D174&lt;&gt;"",E174&lt;&gt;""),D174&gt;E174),"Der er foretaget en indtastningsfejl. Indskrivningsdatoen ligger efter udskrivningsdatoen, hvilket medfører, at fuldtidsomregningen bliver negativ",IF(OR(D174="",E174=""),"",IF(AND(år&lt;&gt;0,(AND(OR(YEAR(D174)&lt;&gt;år,YEAR(E174)&lt;&gt;år))),OR(YEAR(D174&lt;&gt;""),YEAR(E174&lt;&gt;""))),"Der er foretaget en indtastningsfejl. Indskrivnings- eller udskrivningsdatoen er ikke i overenstemmelse med det angivne beregningsår (trin 1)","")))</f>
        <v/>
      </c>
    </row>
    <row r="175" spans="3:11" x14ac:dyDescent="0.3">
      <c r="C175" s="42"/>
      <c r="D175" s="43"/>
      <c r="E175" s="43"/>
      <c r="F175" s="45"/>
      <c r="G175" s="45"/>
      <c r="H175" s="38">
        <f>Personale_beregn!L166</f>
        <v>0</v>
      </c>
      <c r="I175" s="39">
        <f>Personale_beregn!M166</f>
        <v>0</v>
      </c>
      <c r="J175" s="122">
        <f t="shared" si="4"/>
        <v>0</v>
      </c>
      <c r="K175" s="12" t="str">
        <f t="shared" si="5"/>
        <v/>
      </c>
    </row>
    <row r="176" spans="3:11" x14ac:dyDescent="0.3">
      <c r="C176" s="42"/>
      <c r="D176" s="43"/>
      <c r="E176" s="43"/>
      <c r="F176" s="45"/>
      <c r="G176" s="45"/>
      <c r="H176" s="38">
        <f>Personale_beregn!L167</f>
        <v>0</v>
      </c>
      <c r="I176" s="39">
        <f>Personale_beregn!M167</f>
        <v>0</v>
      </c>
      <c r="J176" s="122">
        <f t="shared" si="4"/>
        <v>0</v>
      </c>
      <c r="K176" s="12" t="str">
        <f t="shared" si="5"/>
        <v/>
      </c>
    </row>
    <row r="177" spans="3:11" x14ac:dyDescent="0.3">
      <c r="C177" s="42"/>
      <c r="D177" s="43"/>
      <c r="E177" s="43"/>
      <c r="F177" s="45"/>
      <c r="G177" s="45"/>
      <c r="H177" s="38">
        <f>Personale_beregn!L168</f>
        <v>0</v>
      </c>
      <c r="I177" s="39">
        <f>Personale_beregn!M168</f>
        <v>0</v>
      </c>
      <c r="J177" s="122">
        <f t="shared" si="4"/>
        <v>0</v>
      </c>
      <c r="K177" s="12" t="str">
        <f t="shared" si="5"/>
        <v/>
      </c>
    </row>
    <row r="178" spans="3:11" x14ac:dyDescent="0.3">
      <c r="C178" s="42"/>
      <c r="D178" s="43"/>
      <c r="E178" s="43"/>
      <c r="F178" s="45"/>
      <c r="G178" s="45"/>
      <c r="H178" s="38">
        <f>Personale_beregn!L169</f>
        <v>0</v>
      </c>
      <c r="I178" s="39">
        <f>Personale_beregn!M169</f>
        <v>0</v>
      </c>
      <c r="J178" s="122">
        <f t="shared" si="4"/>
        <v>0</v>
      </c>
      <c r="K178" s="12" t="str">
        <f t="shared" si="5"/>
        <v/>
      </c>
    </row>
    <row r="179" spans="3:11" x14ac:dyDescent="0.3">
      <c r="C179" s="42"/>
      <c r="D179" s="43"/>
      <c r="E179" s="43"/>
      <c r="F179" s="45"/>
      <c r="G179" s="45"/>
      <c r="H179" s="38">
        <f>Personale_beregn!L170</f>
        <v>0</v>
      </c>
      <c r="I179" s="39">
        <f>Personale_beregn!M170</f>
        <v>0</v>
      </c>
      <c r="J179" s="122">
        <f t="shared" si="4"/>
        <v>0</v>
      </c>
      <c r="K179" s="12" t="str">
        <f t="shared" si="5"/>
        <v/>
      </c>
    </row>
    <row r="180" spans="3:11" x14ac:dyDescent="0.3">
      <c r="C180" s="42"/>
      <c r="D180" s="43"/>
      <c r="E180" s="43"/>
      <c r="F180" s="45"/>
      <c r="G180" s="45"/>
      <c r="H180" s="38">
        <f>Personale_beregn!L171</f>
        <v>0</v>
      </c>
      <c r="I180" s="39">
        <f>Personale_beregn!M171</f>
        <v>0</v>
      </c>
      <c r="J180" s="122">
        <f t="shared" si="4"/>
        <v>0</v>
      </c>
      <c r="K180" s="12" t="str">
        <f t="shared" si="5"/>
        <v/>
      </c>
    </row>
    <row r="181" spans="3:11" x14ac:dyDescent="0.3">
      <c r="C181" s="42"/>
      <c r="D181" s="43"/>
      <c r="E181" s="43"/>
      <c r="F181" s="45"/>
      <c r="G181" s="45"/>
      <c r="H181" s="38">
        <f>Personale_beregn!L172</f>
        <v>0</v>
      </c>
      <c r="I181" s="39">
        <f>Personale_beregn!M172</f>
        <v>0</v>
      </c>
      <c r="J181" s="122">
        <f t="shared" si="4"/>
        <v>0</v>
      </c>
      <c r="K181" s="12" t="str">
        <f t="shared" si="5"/>
        <v/>
      </c>
    </row>
    <row r="182" spans="3:11" x14ac:dyDescent="0.3">
      <c r="C182" s="42"/>
      <c r="D182" s="43"/>
      <c r="E182" s="43"/>
      <c r="F182" s="45"/>
      <c r="G182" s="45"/>
      <c r="H182" s="38">
        <f>Personale_beregn!L173</f>
        <v>0</v>
      </c>
      <c r="I182" s="39">
        <f>Personale_beregn!M173</f>
        <v>0</v>
      </c>
      <c r="J182" s="122">
        <f t="shared" si="4"/>
        <v>0</v>
      </c>
      <c r="K182" s="12" t="str">
        <f t="shared" si="5"/>
        <v/>
      </c>
    </row>
    <row r="183" spans="3:11" x14ac:dyDescent="0.3">
      <c r="C183" s="42"/>
      <c r="D183" s="43"/>
      <c r="E183" s="43"/>
      <c r="F183" s="45"/>
      <c r="G183" s="45"/>
      <c r="H183" s="38">
        <f>Personale_beregn!L174</f>
        <v>0</v>
      </c>
      <c r="I183" s="39">
        <f>Personale_beregn!M174</f>
        <v>0</v>
      </c>
      <c r="J183" s="122">
        <f t="shared" si="4"/>
        <v>0</v>
      </c>
      <c r="K183" s="12" t="str">
        <f t="shared" si="5"/>
        <v/>
      </c>
    </row>
    <row r="184" spans="3:11" x14ac:dyDescent="0.3">
      <c r="C184" s="42"/>
      <c r="D184" s="43"/>
      <c r="E184" s="43"/>
      <c r="F184" s="45"/>
      <c r="G184" s="45"/>
      <c r="H184" s="38">
        <f>Personale_beregn!L175</f>
        <v>0</v>
      </c>
      <c r="I184" s="39">
        <f>Personale_beregn!M175</f>
        <v>0</v>
      </c>
      <c r="J184" s="122">
        <f t="shared" si="4"/>
        <v>0</v>
      </c>
      <c r="K184" s="12" t="str">
        <f t="shared" si="5"/>
        <v/>
      </c>
    </row>
    <row r="185" spans="3:11" x14ac:dyDescent="0.3">
      <c r="C185" s="42"/>
      <c r="D185" s="43"/>
      <c r="E185" s="43"/>
      <c r="F185" s="45"/>
      <c r="G185" s="45"/>
      <c r="H185" s="38">
        <f>Personale_beregn!L176</f>
        <v>0</v>
      </c>
      <c r="I185" s="39">
        <f>Personale_beregn!M176</f>
        <v>0</v>
      </c>
      <c r="J185" s="122">
        <f t="shared" si="4"/>
        <v>0</v>
      </c>
      <c r="K185" s="12" t="str">
        <f t="shared" si="5"/>
        <v/>
      </c>
    </row>
    <row r="186" spans="3:11" x14ac:dyDescent="0.3">
      <c r="C186" s="42"/>
      <c r="D186" s="43"/>
      <c r="E186" s="43"/>
      <c r="F186" s="45"/>
      <c r="G186" s="45"/>
      <c r="H186" s="38">
        <f>Personale_beregn!L177</f>
        <v>0</v>
      </c>
      <c r="I186" s="39">
        <f>Personale_beregn!M177</f>
        <v>0</v>
      </c>
      <c r="J186" s="122">
        <f t="shared" si="4"/>
        <v>0</v>
      </c>
      <c r="K186" s="12" t="str">
        <f t="shared" si="5"/>
        <v/>
      </c>
    </row>
    <row r="187" spans="3:11" x14ac:dyDescent="0.3">
      <c r="C187" s="42"/>
      <c r="D187" s="43"/>
      <c r="E187" s="43"/>
      <c r="F187" s="45"/>
      <c r="G187" s="45"/>
      <c r="H187" s="38">
        <f>Personale_beregn!L178</f>
        <v>0</v>
      </c>
      <c r="I187" s="39">
        <f>Personale_beregn!M178</f>
        <v>0</v>
      </c>
      <c r="J187" s="122">
        <f t="shared" si="4"/>
        <v>0</v>
      </c>
      <c r="K187" s="12" t="str">
        <f t="shared" si="5"/>
        <v/>
      </c>
    </row>
    <row r="188" spans="3:11" x14ac:dyDescent="0.3">
      <c r="C188" s="42"/>
      <c r="D188" s="43"/>
      <c r="E188" s="43"/>
      <c r="F188" s="45"/>
      <c r="G188" s="45"/>
      <c r="H188" s="38">
        <f>Personale_beregn!L179</f>
        <v>0</v>
      </c>
      <c r="I188" s="39">
        <f>Personale_beregn!M179</f>
        <v>0</v>
      </c>
      <c r="J188" s="122">
        <f t="shared" si="4"/>
        <v>0</v>
      </c>
      <c r="K188" s="12" t="str">
        <f t="shared" si="5"/>
        <v/>
      </c>
    </row>
    <row r="189" spans="3:11" x14ac:dyDescent="0.3">
      <c r="C189" s="42"/>
      <c r="D189" s="43"/>
      <c r="E189" s="43"/>
      <c r="F189" s="45"/>
      <c r="G189" s="45"/>
      <c r="H189" s="38">
        <f>Personale_beregn!L180</f>
        <v>0</v>
      </c>
      <c r="I189" s="39">
        <f>Personale_beregn!M180</f>
        <v>0</v>
      </c>
      <c r="J189" s="122">
        <f t="shared" si="4"/>
        <v>0</v>
      </c>
      <c r="K189" s="12" t="str">
        <f t="shared" si="5"/>
        <v/>
      </c>
    </row>
    <row r="190" spans="3:11" x14ac:dyDescent="0.3">
      <c r="C190" s="42"/>
      <c r="D190" s="43"/>
      <c r="E190" s="43"/>
      <c r="F190" s="45"/>
      <c r="G190" s="45"/>
      <c r="H190" s="38">
        <f>Personale_beregn!L181</f>
        <v>0</v>
      </c>
      <c r="I190" s="39">
        <f>Personale_beregn!M181</f>
        <v>0</v>
      </c>
      <c r="J190" s="122">
        <f t="shared" si="4"/>
        <v>0</v>
      </c>
      <c r="K190" s="12" t="str">
        <f t="shared" si="5"/>
        <v/>
      </c>
    </row>
    <row r="191" spans="3:11" x14ac:dyDescent="0.3">
      <c r="C191" s="42"/>
      <c r="D191" s="43"/>
      <c r="E191" s="43"/>
      <c r="F191" s="45"/>
      <c r="G191" s="45"/>
      <c r="H191" s="38">
        <f>Personale_beregn!L182</f>
        <v>0</v>
      </c>
      <c r="I191" s="39">
        <f>Personale_beregn!M182</f>
        <v>0</v>
      </c>
      <c r="J191" s="122">
        <f t="shared" si="4"/>
        <v>0</v>
      </c>
      <c r="K191" s="12" t="str">
        <f t="shared" si="5"/>
        <v/>
      </c>
    </row>
    <row r="192" spans="3:11" x14ac:dyDescent="0.3">
      <c r="C192" s="42"/>
      <c r="D192" s="43"/>
      <c r="E192" s="43"/>
      <c r="F192" s="45"/>
      <c r="G192" s="45"/>
      <c r="H192" s="38">
        <f>Personale_beregn!L183</f>
        <v>0</v>
      </c>
      <c r="I192" s="39">
        <f>Personale_beregn!M183</f>
        <v>0</v>
      </c>
      <c r="J192" s="122">
        <f t="shared" si="4"/>
        <v>0</v>
      </c>
      <c r="K192" s="12" t="str">
        <f t="shared" si="5"/>
        <v/>
      </c>
    </row>
    <row r="193" spans="3:11" x14ac:dyDescent="0.3">
      <c r="C193" s="42"/>
      <c r="D193" s="43"/>
      <c r="E193" s="43"/>
      <c r="F193" s="45"/>
      <c r="G193" s="45"/>
      <c r="H193" s="38">
        <f>Personale_beregn!L184</f>
        <v>0</v>
      </c>
      <c r="I193" s="39">
        <f>Personale_beregn!M184</f>
        <v>0</v>
      </c>
      <c r="J193" s="122">
        <f t="shared" si="4"/>
        <v>0</v>
      </c>
      <c r="K193" s="12" t="str">
        <f t="shared" si="5"/>
        <v/>
      </c>
    </row>
    <row r="194" spans="3:11" x14ac:dyDescent="0.3">
      <c r="C194" s="42"/>
      <c r="D194" s="43"/>
      <c r="E194" s="43"/>
      <c r="F194" s="45"/>
      <c r="G194" s="45"/>
      <c r="H194" s="38">
        <f>Personale_beregn!L185</f>
        <v>0</v>
      </c>
      <c r="I194" s="39">
        <f>Personale_beregn!M185</f>
        <v>0</v>
      </c>
      <c r="J194" s="122">
        <f t="shared" si="4"/>
        <v>0</v>
      </c>
      <c r="K194" s="12" t="str">
        <f t="shared" si="5"/>
        <v/>
      </c>
    </row>
    <row r="195" spans="3:11" x14ac:dyDescent="0.3">
      <c r="C195" s="42"/>
      <c r="D195" s="43"/>
      <c r="E195" s="43"/>
      <c r="F195" s="45"/>
      <c r="G195" s="45"/>
      <c r="H195" s="38">
        <f>Personale_beregn!L186</f>
        <v>0</v>
      </c>
      <c r="I195" s="39">
        <f>Personale_beregn!M186</f>
        <v>0</v>
      </c>
      <c r="J195" s="122">
        <f t="shared" si="4"/>
        <v>0</v>
      </c>
      <c r="K195" s="12" t="str">
        <f t="shared" si="5"/>
        <v/>
      </c>
    </row>
    <row r="196" spans="3:11" x14ac:dyDescent="0.3">
      <c r="C196" s="42"/>
      <c r="D196" s="43"/>
      <c r="E196" s="43"/>
      <c r="F196" s="45"/>
      <c r="G196" s="45"/>
      <c r="H196" s="38">
        <f>Personale_beregn!L187</f>
        <v>0</v>
      </c>
      <c r="I196" s="39">
        <f>Personale_beregn!M187</f>
        <v>0</v>
      </c>
      <c r="J196" s="122">
        <f t="shared" si="4"/>
        <v>0</v>
      </c>
      <c r="K196" s="12" t="str">
        <f t="shared" si="5"/>
        <v/>
      </c>
    </row>
    <row r="197" spans="3:11" x14ac:dyDescent="0.3">
      <c r="C197" s="42"/>
      <c r="D197" s="43"/>
      <c r="E197" s="43"/>
      <c r="F197" s="45"/>
      <c r="G197" s="45"/>
      <c r="H197" s="38">
        <f>Personale_beregn!L188</f>
        <v>0</v>
      </c>
      <c r="I197" s="39">
        <f>Personale_beregn!M188</f>
        <v>0</v>
      </c>
      <c r="J197" s="122">
        <f t="shared" si="4"/>
        <v>0</v>
      </c>
      <c r="K197" s="12" t="str">
        <f t="shared" si="5"/>
        <v/>
      </c>
    </row>
    <row r="198" spans="3:11" x14ac:dyDescent="0.3">
      <c r="C198" s="42"/>
      <c r="D198" s="43"/>
      <c r="E198" s="43"/>
      <c r="F198" s="45"/>
      <c r="G198" s="45"/>
      <c r="H198" s="38">
        <f>Personale_beregn!L189</f>
        <v>0</v>
      </c>
      <c r="I198" s="39">
        <f>Personale_beregn!M189</f>
        <v>0</v>
      </c>
      <c r="J198" s="122">
        <f t="shared" si="4"/>
        <v>0</v>
      </c>
      <c r="K198" s="12" t="str">
        <f t="shared" si="5"/>
        <v/>
      </c>
    </row>
    <row r="199" spans="3:11" x14ac:dyDescent="0.3">
      <c r="C199" s="42"/>
      <c r="D199" s="43"/>
      <c r="E199" s="43"/>
      <c r="F199" s="45"/>
      <c r="G199" s="45"/>
      <c r="H199" s="38">
        <f>Personale_beregn!L190</f>
        <v>0</v>
      </c>
      <c r="I199" s="39">
        <f>Personale_beregn!M190</f>
        <v>0</v>
      </c>
      <c r="J199" s="122">
        <f t="shared" si="4"/>
        <v>0</v>
      </c>
      <c r="K199" s="12" t="str">
        <f t="shared" si="5"/>
        <v/>
      </c>
    </row>
    <row r="200" spans="3:11" x14ac:dyDescent="0.3">
      <c r="C200" s="42"/>
      <c r="D200" s="43"/>
      <c r="E200" s="43"/>
      <c r="F200" s="45"/>
      <c r="G200" s="45"/>
      <c r="H200" s="38">
        <f>Personale_beregn!L191</f>
        <v>0</v>
      </c>
      <c r="I200" s="39">
        <f>Personale_beregn!M191</f>
        <v>0</v>
      </c>
      <c r="J200" s="122">
        <f t="shared" si="4"/>
        <v>0</v>
      </c>
      <c r="K200" s="12" t="str">
        <f t="shared" si="5"/>
        <v/>
      </c>
    </row>
    <row r="201" spans="3:11" x14ac:dyDescent="0.3">
      <c r="C201" s="42"/>
      <c r="D201" s="43"/>
      <c r="E201" s="43"/>
      <c r="F201" s="45"/>
      <c r="G201" s="45"/>
      <c r="H201" s="38">
        <f>Personale_beregn!L192</f>
        <v>0</v>
      </c>
      <c r="I201" s="39">
        <f>Personale_beregn!M192</f>
        <v>0</v>
      </c>
      <c r="J201" s="122">
        <f t="shared" si="4"/>
        <v>0</v>
      </c>
      <c r="K201" s="12" t="str">
        <f t="shared" si="5"/>
        <v/>
      </c>
    </row>
    <row r="202" spans="3:11" x14ac:dyDescent="0.3">
      <c r="C202" s="42"/>
      <c r="D202" s="43"/>
      <c r="E202" s="43"/>
      <c r="F202" s="45"/>
      <c r="G202" s="45"/>
      <c r="H202" s="38">
        <f>Personale_beregn!L193</f>
        <v>0</v>
      </c>
      <c r="I202" s="39">
        <f>Personale_beregn!M193</f>
        <v>0</v>
      </c>
      <c r="J202" s="122">
        <f t="shared" si="4"/>
        <v>0</v>
      </c>
      <c r="K202" s="12" t="str">
        <f t="shared" si="5"/>
        <v/>
      </c>
    </row>
    <row r="203" spans="3:11" x14ac:dyDescent="0.3">
      <c r="C203" s="42"/>
      <c r="D203" s="43"/>
      <c r="E203" s="43"/>
      <c r="F203" s="45"/>
      <c r="G203" s="45"/>
      <c r="H203" s="38">
        <f>Personale_beregn!L194</f>
        <v>0</v>
      </c>
      <c r="I203" s="39">
        <f>Personale_beregn!M194</f>
        <v>0</v>
      </c>
      <c r="J203" s="122">
        <f t="shared" si="4"/>
        <v>0</v>
      </c>
      <c r="K203" s="12" t="str">
        <f t="shared" si="5"/>
        <v/>
      </c>
    </row>
    <row r="204" spans="3:11" x14ac:dyDescent="0.3">
      <c r="C204" s="42"/>
      <c r="D204" s="43"/>
      <c r="E204" s="43"/>
      <c r="F204" s="45"/>
      <c r="G204" s="45"/>
      <c r="H204" s="38">
        <f>Personale_beregn!L195</f>
        <v>0</v>
      </c>
      <c r="I204" s="39">
        <f>Personale_beregn!M195</f>
        <v>0</v>
      </c>
      <c r="J204" s="122">
        <f t="shared" si="4"/>
        <v>0</v>
      </c>
      <c r="K204" s="12" t="str">
        <f t="shared" si="5"/>
        <v/>
      </c>
    </row>
    <row r="205" spans="3:11" x14ac:dyDescent="0.3">
      <c r="C205" s="42"/>
      <c r="D205" s="43"/>
      <c r="E205" s="43"/>
      <c r="F205" s="45"/>
      <c r="G205" s="45"/>
      <c r="H205" s="38">
        <f>Personale_beregn!L196</f>
        <v>0</v>
      </c>
      <c r="I205" s="39">
        <f>Personale_beregn!M196</f>
        <v>0</v>
      </c>
      <c r="J205" s="122">
        <f t="shared" si="4"/>
        <v>0</v>
      </c>
      <c r="K205" s="12" t="str">
        <f t="shared" si="5"/>
        <v/>
      </c>
    </row>
    <row r="206" spans="3:11" x14ac:dyDescent="0.3">
      <c r="C206" s="42"/>
      <c r="D206" s="43"/>
      <c r="E206" s="43"/>
      <c r="F206" s="45"/>
      <c r="G206" s="45"/>
      <c r="H206" s="38">
        <f>Personale_beregn!L197</f>
        <v>0</v>
      </c>
      <c r="I206" s="39">
        <f>Personale_beregn!M197</f>
        <v>0</v>
      </c>
      <c r="J206" s="122">
        <f t="shared" si="4"/>
        <v>0</v>
      </c>
      <c r="K206" s="12" t="str">
        <f t="shared" si="5"/>
        <v/>
      </c>
    </row>
    <row r="207" spans="3:11" x14ac:dyDescent="0.3">
      <c r="C207" s="42"/>
      <c r="D207" s="43"/>
      <c r="E207" s="43"/>
      <c r="F207" s="45"/>
      <c r="G207" s="45"/>
      <c r="H207" s="38">
        <f>Personale_beregn!L198</f>
        <v>0</v>
      </c>
      <c r="I207" s="39">
        <f>Personale_beregn!M198</f>
        <v>0</v>
      </c>
      <c r="J207" s="122">
        <f t="shared" si="4"/>
        <v>0</v>
      </c>
      <c r="K207" s="12" t="str">
        <f t="shared" si="5"/>
        <v/>
      </c>
    </row>
    <row r="208" spans="3:11" x14ac:dyDescent="0.3">
      <c r="C208" s="42"/>
      <c r="D208" s="43"/>
      <c r="E208" s="43"/>
      <c r="F208" s="45"/>
      <c r="G208" s="45"/>
      <c r="H208" s="38">
        <f>Personale_beregn!L199</f>
        <v>0</v>
      </c>
      <c r="I208" s="39">
        <f>Personale_beregn!M199</f>
        <v>0</v>
      </c>
      <c r="J208" s="122">
        <f t="shared" si="4"/>
        <v>0</v>
      </c>
      <c r="K208" s="12" t="str">
        <f t="shared" si="5"/>
        <v/>
      </c>
    </row>
    <row r="209" spans="3:11" x14ac:dyDescent="0.3">
      <c r="C209" s="42"/>
      <c r="D209" s="43"/>
      <c r="E209" s="43"/>
      <c r="F209" s="45"/>
      <c r="G209" s="45"/>
      <c r="H209" s="38">
        <f>Personale_beregn!L200</f>
        <v>0</v>
      </c>
      <c r="I209" s="39">
        <f>Personale_beregn!M200</f>
        <v>0</v>
      </c>
      <c r="J209" s="122">
        <f t="shared" si="4"/>
        <v>0</v>
      </c>
      <c r="K209" s="12" t="str">
        <f t="shared" si="5"/>
        <v/>
      </c>
    </row>
    <row r="210" spans="3:11" x14ac:dyDescent="0.3">
      <c r="C210" s="42"/>
      <c r="D210" s="43"/>
      <c r="E210" s="43"/>
      <c r="F210" s="45"/>
      <c r="G210" s="45"/>
      <c r="H210" s="38">
        <f>Personale_beregn!L201</f>
        <v>0</v>
      </c>
      <c r="I210" s="39">
        <f>Personale_beregn!M201</f>
        <v>0</v>
      </c>
      <c r="J210" s="122">
        <f t="shared" si="4"/>
        <v>0</v>
      </c>
      <c r="K210" s="12" t="str">
        <f t="shared" si="5"/>
        <v/>
      </c>
    </row>
    <row r="211" spans="3:11" x14ac:dyDescent="0.3">
      <c r="C211" s="42"/>
      <c r="D211" s="43"/>
      <c r="E211" s="43"/>
      <c r="F211" s="45"/>
      <c r="G211" s="45"/>
      <c r="H211" s="38">
        <f>Personale_beregn!L202</f>
        <v>0</v>
      </c>
      <c r="I211" s="39">
        <f>Personale_beregn!M202</f>
        <v>0</v>
      </c>
      <c r="J211" s="122">
        <f t="shared" si="4"/>
        <v>0</v>
      </c>
      <c r="K211" s="12" t="str">
        <f t="shared" si="5"/>
        <v/>
      </c>
    </row>
    <row r="212" spans="3:11" x14ac:dyDescent="0.3">
      <c r="C212" s="42"/>
      <c r="D212" s="43"/>
      <c r="E212" s="43"/>
      <c r="F212" s="45"/>
      <c r="G212" s="45"/>
      <c r="H212" s="38">
        <f>Personale_beregn!L203</f>
        <v>0</v>
      </c>
      <c r="I212" s="39">
        <f>Personale_beregn!M203</f>
        <v>0</v>
      </c>
      <c r="J212" s="122">
        <f t="shared" si="4"/>
        <v>0</v>
      </c>
      <c r="K212" s="12" t="str">
        <f t="shared" si="5"/>
        <v/>
      </c>
    </row>
    <row r="213" spans="3:11" x14ac:dyDescent="0.3">
      <c r="C213" s="42"/>
      <c r="D213" s="43"/>
      <c r="E213" s="43"/>
      <c r="F213" s="45"/>
      <c r="G213" s="45"/>
      <c r="H213" s="38">
        <f>Personale_beregn!L204</f>
        <v>0</v>
      </c>
      <c r="I213" s="39">
        <f>Personale_beregn!M204</f>
        <v>0</v>
      </c>
      <c r="J213" s="122">
        <f t="shared" si="4"/>
        <v>0</v>
      </c>
      <c r="K213" s="12" t="str">
        <f t="shared" si="5"/>
        <v/>
      </c>
    </row>
    <row r="214" spans="3:11" x14ac:dyDescent="0.3">
      <c r="C214" s="42"/>
      <c r="D214" s="43"/>
      <c r="E214" s="43"/>
      <c r="F214" s="45"/>
      <c r="G214" s="45"/>
      <c r="H214" s="38">
        <f>Personale_beregn!L205</f>
        <v>0</v>
      </c>
      <c r="I214" s="39">
        <f>Personale_beregn!M205</f>
        <v>0</v>
      </c>
      <c r="J214" s="122">
        <f t="shared" si="4"/>
        <v>0</v>
      </c>
      <c r="K214" s="12" t="str">
        <f t="shared" si="5"/>
        <v/>
      </c>
    </row>
    <row r="215" spans="3:11" x14ac:dyDescent="0.3">
      <c r="C215" s="42"/>
      <c r="D215" s="43"/>
      <c r="E215" s="43"/>
      <c r="F215" s="45"/>
      <c r="G215" s="45"/>
      <c r="H215" s="38">
        <f>Personale_beregn!L206</f>
        <v>0</v>
      </c>
      <c r="I215" s="39">
        <f>Personale_beregn!M206</f>
        <v>0</v>
      </c>
      <c r="J215" s="122">
        <f t="shared" si="4"/>
        <v>0</v>
      </c>
      <c r="K215" s="12" t="str">
        <f t="shared" si="5"/>
        <v/>
      </c>
    </row>
    <row r="216" spans="3:11" x14ac:dyDescent="0.3">
      <c r="C216" s="42"/>
      <c r="D216" s="43"/>
      <c r="E216" s="43"/>
      <c r="F216" s="45"/>
      <c r="G216" s="45"/>
      <c r="H216" s="38">
        <f>Personale_beregn!L207</f>
        <v>0</v>
      </c>
      <c r="I216" s="39">
        <f>Personale_beregn!M207</f>
        <v>0</v>
      </c>
      <c r="J216" s="122">
        <f t="shared" si="4"/>
        <v>0</v>
      </c>
      <c r="K216" s="12" t="str">
        <f t="shared" si="5"/>
        <v/>
      </c>
    </row>
    <row r="217" spans="3:11" x14ac:dyDescent="0.3">
      <c r="C217" s="42"/>
      <c r="D217" s="43"/>
      <c r="E217" s="43"/>
      <c r="F217" s="45"/>
      <c r="G217" s="45"/>
      <c r="H217" s="38">
        <f>Personale_beregn!L208</f>
        <v>0</v>
      </c>
      <c r="I217" s="39">
        <f>Personale_beregn!M208</f>
        <v>0</v>
      </c>
      <c r="J217" s="122">
        <f t="shared" si="4"/>
        <v>0</v>
      </c>
      <c r="K217" s="12" t="str">
        <f t="shared" si="5"/>
        <v/>
      </c>
    </row>
    <row r="218" spans="3:11" x14ac:dyDescent="0.3">
      <c r="C218" s="42"/>
      <c r="D218" s="43"/>
      <c r="E218" s="43"/>
      <c r="F218" s="45"/>
      <c r="G218" s="45"/>
      <c r="H218" s="38">
        <f>Personale_beregn!L209</f>
        <v>0</v>
      </c>
      <c r="I218" s="39">
        <f>Personale_beregn!M209</f>
        <v>0</v>
      </c>
      <c r="J218" s="122">
        <f t="shared" si="4"/>
        <v>0</v>
      </c>
      <c r="K218" s="12" t="str">
        <f t="shared" si="5"/>
        <v/>
      </c>
    </row>
    <row r="219" spans="3:11" x14ac:dyDescent="0.3">
      <c r="C219" s="42"/>
      <c r="D219" s="43"/>
      <c r="E219" s="43"/>
      <c r="F219" s="45"/>
      <c r="G219" s="45"/>
      <c r="H219" s="38">
        <f>Personale_beregn!L210</f>
        <v>0</v>
      </c>
      <c r="I219" s="39">
        <f>Personale_beregn!M210</f>
        <v>0</v>
      </c>
      <c r="J219" s="122">
        <f t="shared" si="4"/>
        <v>0</v>
      </c>
      <c r="K219" s="12" t="str">
        <f t="shared" si="5"/>
        <v/>
      </c>
    </row>
    <row r="220" spans="3:11" x14ac:dyDescent="0.3">
      <c r="C220" s="42"/>
      <c r="D220" s="43"/>
      <c r="E220" s="43"/>
      <c r="F220" s="45"/>
      <c r="G220" s="45"/>
      <c r="H220" s="38">
        <f>Personale_beregn!L211</f>
        <v>0</v>
      </c>
      <c r="I220" s="39">
        <f>Personale_beregn!M211</f>
        <v>0</v>
      </c>
      <c r="J220" s="122">
        <f t="shared" si="4"/>
        <v>0</v>
      </c>
      <c r="K220" s="12" t="str">
        <f t="shared" si="5"/>
        <v/>
      </c>
    </row>
    <row r="221" spans="3:11" x14ac:dyDescent="0.3">
      <c r="C221" s="42"/>
      <c r="D221" s="43"/>
      <c r="E221" s="43"/>
      <c r="F221" s="45"/>
      <c r="G221" s="45"/>
      <c r="H221" s="38">
        <f>Personale_beregn!L212</f>
        <v>0</v>
      </c>
      <c r="I221" s="39">
        <f>Personale_beregn!M212</f>
        <v>0</v>
      </c>
      <c r="J221" s="122">
        <f t="shared" si="4"/>
        <v>0</v>
      </c>
      <c r="K221" s="12" t="str">
        <f t="shared" si="5"/>
        <v/>
      </c>
    </row>
    <row r="222" spans="3:11" x14ac:dyDescent="0.3">
      <c r="C222" s="42"/>
      <c r="D222" s="43"/>
      <c r="E222" s="43"/>
      <c r="F222" s="45"/>
      <c r="G222" s="45"/>
      <c r="H222" s="38">
        <f>Personale_beregn!L213</f>
        <v>0</v>
      </c>
      <c r="I222" s="39">
        <f>Personale_beregn!M213</f>
        <v>0</v>
      </c>
      <c r="J222" s="122">
        <f t="shared" si="4"/>
        <v>0</v>
      </c>
      <c r="K222" s="12" t="str">
        <f t="shared" si="5"/>
        <v/>
      </c>
    </row>
    <row r="223" spans="3:11" x14ac:dyDescent="0.3">
      <c r="C223" s="42"/>
      <c r="D223" s="43"/>
      <c r="E223" s="43"/>
      <c r="F223" s="45"/>
      <c r="G223" s="45"/>
      <c r="H223" s="38">
        <f>Personale_beregn!L214</f>
        <v>0</v>
      </c>
      <c r="I223" s="39">
        <f>Personale_beregn!M214</f>
        <v>0</v>
      </c>
      <c r="J223" s="122">
        <f t="shared" si="4"/>
        <v>0</v>
      </c>
      <c r="K223" s="12" t="str">
        <f t="shared" si="5"/>
        <v/>
      </c>
    </row>
    <row r="224" spans="3:11" x14ac:dyDescent="0.3">
      <c r="C224" s="42"/>
      <c r="D224" s="43"/>
      <c r="E224" s="43"/>
      <c r="F224" s="45"/>
      <c r="G224" s="45"/>
      <c r="H224" s="38">
        <f>Personale_beregn!L215</f>
        <v>0</v>
      </c>
      <c r="I224" s="39">
        <f>Personale_beregn!M215</f>
        <v>0</v>
      </c>
      <c r="J224" s="122">
        <f t="shared" si="4"/>
        <v>0</v>
      </c>
      <c r="K224" s="12" t="str">
        <f t="shared" si="5"/>
        <v/>
      </c>
    </row>
    <row r="225" spans="3:11" x14ac:dyDescent="0.3">
      <c r="C225" s="42"/>
      <c r="D225" s="43"/>
      <c r="E225" s="43"/>
      <c r="F225" s="45"/>
      <c r="G225" s="45"/>
      <c r="H225" s="38">
        <f>Personale_beregn!L216</f>
        <v>0</v>
      </c>
      <c r="I225" s="39">
        <f>Personale_beregn!M216</f>
        <v>0</v>
      </c>
      <c r="J225" s="122">
        <f t="shared" si="4"/>
        <v>0</v>
      </c>
      <c r="K225" s="12" t="str">
        <f t="shared" si="5"/>
        <v/>
      </c>
    </row>
    <row r="226" spans="3:11" x14ac:dyDescent="0.3">
      <c r="C226" s="42"/>
      <c r="D226" s="43"/>
      <c r="E226" s="43"/>
      <c r="F226" s="45"/>
      <c r="G226" s="45"/>
      <c r="H226" s="38">
        <f>Personale_beregn!L217</f>
        <v>0</v>
      </c>
      <c r="I226" s="39">
        <f>Personale_beregn!M217</f>
        <v>0</v>
      </c>
      <c r="J226" s="122">
        <f t="shared" si="4"/>
        <v>0</v>
      </c>
      <c r="K226" s="12" t="str">
        <f t="shared" si="5"/>
        <v/>
      </c>
    </row>
    <row r="227" spans="3:11" x14ac:dyDescent="0.3">
      <c r="C227" s="42"/>
      <c r="D227" s="43"/>
      <c r="E227" s="43"/>
      <c r="F227" s="45"/>
      <c r="G227" s="45"/>
      <c r="H227" s="38">
        <f>Personale_beregn!L218</f>
        <v>0</v>
      </c>
      <c r="I227" s="39">
        <f>Personale_beregn!M218</f>
        <v>0</v>
      </c>
      <c r="J227" s="122">
        <f t="shared" si="4"/>
        <v>0</v>
      </c>
      <c r="K227" s="12" t="str">
        <f t="shared" si="5"/>
        <v/>
      </c>
    </row>
    <row r="228" spans="3:11" x14ac:dyDescent="0.3">
      <c r="C228" s="42"/>
      <c r="D228" s="43"/>
      <c r="E228" s="43"/>
      <c r="F228" s="45"/>
      <c r="G228" s="45"/>
      <c r="H228" s="38">
        <f>Personale_beregn!L219</f>
        <v>0</v>
      </c>
      <c r="I228" s="39">
        <f>Personale_beregn!M219</f>
        <v>0</v>
      </c>
      <c r="J228" s="122">
        <f t="shared" si="4"/>
        <v>0</v>
      </c>
      <c r="K228" s="12" t="str">
        <f t="shared" si="5"/>
        <v/>
      </c>
    </row>
    <row r="229" spans="3:11" x14ac:dyDescent="0.3">
      <c r="C229" s="42"/>
      <c r="D229" s="43"/>
      <c r="E229" s="43"/>
      <c r="F229" s="45"/>
      <c r="G229" s="45"/>
      <c r="H229" s="38">
        <f>Personale_beregn!L220</f>
        <v>0</v>
      </c>
      <c r="I229" s="39">
        <f>Personale_beregn!M220</f>
        <v>0</v>
      </c>
      <c r="J229" s="122">
        <f t="shared" si="4"/>
        <v>0</v>
      </c>
      <c r="K229" s="12" t="str">
        <f t="shared" si="5"/>
        <v/>
      </c>
    </row>
    <row r="230" spans="3:11" x14ac:dyDescent="0.3">
      <c r="C230" s="42"/>
      <c r="D230" s="43"/>
      <c r="E230" s="43"/>
      <c r="F230" s="45"/>
      <c r="G230" s="45"/>
      <c r="H230" s="38">
        <f>Personale_beregn!L221</f>
        <v>0</v>
      </c>
      <c r="I230" s="39">
        <f>Personale_beregn!M221</f>
        <v>0</v>
      </c>
      <c r="J230" s="122">
        <f t="shared" si="4"/>
        <v>0</v>
      </c>
      <c r="K230" s="12" t="str">
        <f t="shared" si="5"/>
        <v/>
      </c>
    </row>
    <row r="231" spans="3:11" x14ac:dyDescent="0.3">
      <c r="C231" s="42"/>
      <c r="D231" s="43"/>
      <c r="E231" s="43"/>
      <c r="F231" s="45"/>
      <c r="G231" s="45"/>
      <c r="H231" s="38">
        <f>Personale_beregn!L222</f>
        <v>0</v>
      </c>
      <c r="I231" s="39">
        <f>Personale_beregn!M222</f>
        <v>0</v>
      </c>
      <c r="J231" s="122">
        <f t="shared" si="4"/>
        <v>0</v>
      </c>
      <c r="K231" s="12" t="str">
        <f t="shared" si="5"/>
        <v/>
      </c>
    </row>
    <row r="232" spans="3:11" x14ac:dyDescent="0.3">
      <c r="C232" s="42"/>
      <c r="D232" s="43"/>
      <c r="E232" s="43"/>
      <c r="F232" s="45"/>
      <c r="G232" s="45"/>
      <c r="H232" s="38">
        <f>Personale_beregn!L223</f>
        <v>0</v>
      </c>
      <c r="I232" s="39">
        <f>Personale_beregn!M223</f>
        <v>0</v>
      </c>
      <c r="J232" s="122">
        <f t="shared" si="4"/>
        <v>0</v>
      </c>
      <c r="K232" s="12" t="str">
        <f t="shared" si="5"/>
        <v/>
      </c>
    </row>
    <row r="233" spans="3:11" x14ac:dyDescent="0.3">
      <c r="C233" s="42"/>
      <c r="D233" s="43"/>
      <c r="E233" s="43"/>
      <c r="F233" s="45"/>
      <c r="G233" s="45"/>
      <c r="H233" s="38">
        <f>Personale_beregn!L224</f>
        <v>0</v>
      </c>
      <c r="I233" s="39">
        <f>Personale_beregn!M224</f>
        <v>0</v>
      </c>
      <c r="J233" s="122">
        <f t="shared" si="4"/>
        <v>0</v>
      </c>
      <c r="K233" s="12" t="str">
        <f t="shared" si="5"/>
        <v/>
      </c>
    </row>
    <row r="234" spans="3:11" x14ac:dyDescent="0.3">
      <c r="C234" s="42"/>
      <c r="D234" s="43"/>
      <c r="E234" s="43"/>
      <c r="F234" s="45"/>
      <c r="G234" s="45"/>
      <c r="H234" s="38">
        <f>Personale_beregn!L225</f>
        <v>0</v>
      </c>
      <c r="I234" s="39">
        <f>Personale_beregn!M225</f>
        <v>0</v>
      </c>
      <c r="J234" s="122">
        <f t="shared" si="4"/>
        <v>0</v>
      </c>
      <c r="K234" s="12" t="str">
        <f t="shared" si="5"/>
        <v/>
      </c>
    </row>
    <row r="235" spans="3:11" x14ac:dyDescent="0.3">
      <c r="C235" s="42"/>
      <c r="D235" s="43"/>
      <c r="E235" s="43"/>
      <c r="F235" s="45"/>
      <c r="G235" s="45"/>
      <c r="H235" s="38">
        <f>Personale_beregn!L226</f>
        <v>0</v>
      </c>
      <c r="I235" s="39">
        <f>Personale_beregn!M226</f>
        <v>0</v>
      </c>
      <c r="J235" s="122">
        <f t="shared" si="4"/>
        <v>0</v>
      </c>
      <c r="K235" s="12" t="str">
        <f t="shared" si="5"/>
        <v/>
      </c>
    </row>
    <row r="236" spans="3:11" x14ac:dyDescent="0.3">
      <c r="C236" s="42"/>
      <c r="D236" s="43"/>
      <c r="E236" s="43"/>
      <c r="F236" s="45"/>
      <c r="G236" s="45"/>
      <c r="H236" s="38">
        <f>Personale_beregn!L227</f>
        <v>0</v>
      </c>
      <c r="I236" s="39">
        <f>Personale_beregn!M227</f>
        <v>0</v>
      </c>
      <c r="J236" s="122">
        <f t="shared" si="4"/>
        <v>0</v>
      </c>
      <c r="K236" s="12" t="str">
        <f t="shared" si="5"/>
        <v/>
      </c>
    </row>
    <row r="237" spans="3:11" x14ac:dyDescent="0.3">
      <c r="C237" s="42"/>
      <c r="D237" s="43"/>
      <c r="E237" s="43"/>
      <c r="F237" s="45"/>
      <c r="G237" s="45"/>
      <c r="H237" s="38">
        <f>Personale_beregn!L228</f>
        <v>0</v>
      </c>
      <c r="I237" s="39">
        <f>Personale_beregn!M228</f>
        <v>0</v>
      </c>
      <c r="J237" s="122">
        <f t="shared" si="4"/>
        <v>0</v>
      </c>
      <c r="K237" s="12" t="str">
        <f t="shared" si="5"/>
        <v/>
      </c>
    </row>
    <row r="238" spans="3:11" x14ac:dyDescent="0.3">
      <c r="C238" s="42"/>
      <c r="D238" s="43"/>
      <c r="E238" s="43"/>
      <c r="F238" s="45"/>
      <c r="G238" s="45"/>
      <c r="H238" s="38">
        <f>Personale_beregn!L229</f>
        <v>0</v>
      </c>
      <c r="I238" s="39">
        <f>Personale_beregn!M229</f>
        <v>0</v>
      </c>
      <c r="J238" s="122">
        <f t="shared" ref="J238:J301" si="6">IF(OR(D238="",E238=""),0,IF(AND(AND(D238&lt;&gt;"",E238&lt;&gt;""),D238&gt;E238),1,IF(AND(år&lt;&gt;0,(AND(OR(YEAR(D238)&lt;&gt;år,YEAR(E238)&lt;&gt;år))),OR(YEAR(D238&lt;&gt;""),YEAR(E238&lt;&gt;""))),1,0)))</f>
        <v>0</v>
      </c>
      <c r="K238" s="12" t="str">
        <f t="shared" ref="K238:K301" si="7">IF(AND(AND(D238&lt;&gt;"",E238&lt;&gt;""),D238&gt;E238),"Der er foretaget en indtastningsfejl. Indskrivningsdatoen ligger efter udskrivningsdatoen, hvilket medfører, at fuldtidsomregningen bliver negativ",IF(OR(D238="",E238=""),"",IF(AND(år&lt;&gt;0,(AND(OR(YEAR(D238)&lt;&gt;år,YEAR(E238)&lt;&gt;år))),OR(YEAR(D238&lt;&gt;""),YEAR(E238&lt;&gt;""))),"Der er foretaget en indtastningsfejl. Indskrivnings- eller udskrivningsdatoen er ikke i overenstemmelse med det angivne beregningsår (trin 1)","")))</f>
        <v/>
      </c>
    </row>
    <row r="239" spans="3:11" x14ac:dyDescent="0.3">
      <c r="C239" s="42"/>
      <c r="D239" s="43"/>
      <c r="E239" s="43"/>
      <c r="F239" s="45"/>
      <c r="G239" s="45"/>
      <c r="H239" s="38">
        <f>Personale_beregn!L230</f>
        <v>0</v>
      </c>
      <c r="I239" s="39">
        <f>Personale_beregn!M230</f>
        <v>0</v>
      </c>
      <c r="J239" s="122">
        <f t="shared" si="6"/>
        <v>0</v>
      </c>
      <c r="K239" s="12" t="str">
        <f t="shared" si="7"/>
        <v/>
      </c>
    </row>
    <row r="240" spans="3:11" x14ac:dyDescent="0.3">
      <c r="C240" s="42"/>
      <c r="D240" s="43"/>
      <c r="E240" s="43"/>
      <c r="F240" s="45"/>
      <c r="G240" s="45"/>
      <c r="H240" s="38">
        <f>Personale_beregn!L231</f>
        <v>0</v>
      </c>
      <c r="I240" s="39">
        <f>Personale_beregn!M231</f>
        <v>0</v>
      </c>
      <c r="J240" s="122">
        <f t="shared" si="6"/>
        <v>0</v>
      </c>
      <c r="K240" s="12" t="str">
        <f t="shared" si="7"/>
        <v/>
      </c>
    </row>
    <row r="241" spans="3:11" x14ac:dyDescent="0.3">
      <c r="C241" s="42"/>
      <c r="D241" s="43"/>
      <c r="E241" s="43"/>
      <c r="F241" s="45"/>
      <c r="G241" s="45"/>
      <c r="H241" s="38">
        <f>Personale_beregn!L232</f>
        <v>0</v>
      </c>
      <c r="I241" s="39">
        <f>Personale_beregn!M232</f>
        <v>0</v>
      </c>
      <c r="J241" s="122">
        <f t="shared" si="6"/>
        <v>0</v>
      </c>
      <c r="K241" s="12" t="str">
        <f t="shared" si="7"/>
        <v/>
      </c>
    </row>
    <row r="242" spans="3:11" x14ac:dyDescent="0.3">
      <c r="C242" s="42"/>
      <c r="D242" s="43"/>
      <c r="E242" s="43"/>
      <c r="F242" s="45"/>
      <c r="G242" s="45"/>
      <c r="H242" s="38">
        <f>Personale_beregn!L233</f>
        <v>0</v>
      </c>
      <c r="I242" s="39">
        <f>Personale_beregn!M233</f>
        <v>0</v>
      </c>
      <c r="J242" s="122">
        <f t="shared" si="6"/>
        <v>0</v>
      </c>
      <c r="K242" s="12" t="str">
        <f t="shared" si="7"/>
        <v/>
      </c>
    </row>
    <row r="243" spans="3:11" x14ac:dyDescent="0.3">
      <c r="C243" s="42"/>
      <c r="D243" s="43"/>
      <c r="E243" s="43"/>
      <c r="F243" s="45"/>
      <c r="G243" s="45"/>
      <c r="H243" s="38">
        <f>Personale_beregn!L234</f>
        <v>0</v>
      </c>
      <c r="I243" s="39">
        <f>Personale_beregn!M234</f>
        <v>0</v>
      </c>
      <c r="J243" s="122">
        <f t="shared" si="6"/>
        <v>0</v>
      </c>
      <c r="K243" s="12" t="str">
        <f t="shared" si="7"/>
        <v/>
      </c>
    </row>
    <row r="244" spans="3:11" x14ac:dyDescent="0.3">
      <c r="C244" s="42"/>
      <c r="D244" s="43"/>
      <c r="E244" s="43"/>
      <c r="F244" s="45"/>
      <c r="G244" s="45"/>
      <c r="H244" s="38">
        <f>Personale_beregn!L235</f>
        <v>0</v>
      </c>
      <c r="I244" s="39">
        <f>Personale_beregn!M235</f>
        <v>0</v>
      </c>
      <c r="J244" s="122">
        <f t="shared" si="6"/>
        <v>0</v>
      </c>
      <c r="K244" s="12" t="str">
        <f t="shared" si="7"/>
        <v/>
      </c>
    </row>
    <row r="245" spans="3:11" x14ac:dyDescent="0.3">
      <c r="C245" s="42"/>
      <c r="D245" s="43"/>
      <c r="E245" s="43"/>
      <c r="F245" s="45"/>
      <c r="G245" s="45"/>
      <c r="H245" s="38">
        <f>Personale_beregn!L236</f>
        <v>0</v>
      </c>
      <c r="I245" s="39">
        <f>Personale_beregn!M236</f>
        <v>0</v>
      </c>
      <c r="J245" s="122">
        <f t="shared" si="6"/>
        <v>0</v>
      </c>
      <c r="K245" s="12" t="str">
        <f t="shared" si="7"/>
        <v/>
      </c>
    </row>
    <row r="246" spans="3:11" x14ac:dyDescent="0.3">
      <c r="C246" s="42"/>
      <c r="D246" s="43"/>
      <c r="E246" s="43"/>
      <c r="F246" s="45"/>
      <c r="G246" s="45"/>
      <c r="H246" s="38">
        <f>Personale_beregn!L237</f>
        <v>0</v>
      </c>
      <c r="I246" s="39">
        <f>Personale_beregn!M237</f>
        <v>0</v>
      </c>
      <c r="J246" s="122">
        <f t="shared" si="6"/>
        <v>0</v>
      </c>
      <c r="K246" s="12" t="str">
        <f t="shared" si="7"/>
        <v/>
      </c>
    </row>
    <row r="247" spans="3:11" x14ac:dyDescent="0.3">
      <c r="C247" s="42"/>
      <c r="D247" s="43"/>
      <c r="E247" s="43"/>
      <c r="F247" s="45"/>
      <c r="G247" s="45"/>
      <c r="H247" s="38">
        <f>Personale_beregn!L238</f>
        <v>0</v>
      </c>
      <c r="I247" s="39">
        <f>Personale_beregn!M238</f>
        <v>0</v>
      </c>
      <c r="J247" s="122">
        <f t="shared" si="6"/>
        <v>0</v>
      </c>
      <c r="K247" s="12" t="str">
        <f t="shared" si="7"/>
        <v/>
      </c>
    </row>
    <row r="248" spans="3:11" x14ac:dyDescent="0.3">
      <c r="C248" s="42"/>
      <c r="D248" s="43"/>
      <c r="E248" s="43"/>
      <c r="F248" s="45"/>
      <c r="G248" s="45"/>
      <c r="H248" s="38">
        <f>Personale_beregn!L239</f>
        <v>0</v>
      </c>
      <c r="I248" s="39">
        <f>Personale_beregn!M239</f>
        <v>0</v>
      </c>
      <c r="J248" s="122">
        <f t="shared" si="6"/>
        <v>0</v>
      </c>
      <c r="K248" s="12" t="str">
        <f t="shared" si="7"/>
        <v/>
      </c>
    </row>
    <row r="249" spans="3:11" x14ac:dyDescent="0.3">
      <c r="C249" s="42"/>
      <c r="D249" s="43"/>
      <c r="E249" s="43"/>
      <c r="F249" s="45"/>
      <c r="G249" s="45"/>
      <c r="H249" s="38">
        <f>Personale_beregn!L240</f>
        <v>0</v>
      </c>
      <c r="I249" s="39">
        <f>Personale_beregn!M240</f>
        <v>0</v>
      </c>
      <c r="J249" s="122">
        <f t="shared" si="6"/>
        <v>0</v>
      </c>
      <c r="K249" s="12" t="str">
        <f t="shared" si="7"/>
        <v/>
      </c>
    </row>
    <row r="250" spans="3:11" x14ac:dyDescent="0.3">
      <c r="C250" s="42"/>
      <c r="D250" s="43"/>
      <c r="E250" s="43"/>
      <c r="F250" s="45"/>
      <c r="G250" s="45"/>
      <c r="H250" s="38">
        <f>Personale_beregn!L241</f>
        <v>0</v>
      </c>
      <c r="I250" s="39">
        <f>Personale_beregn!M241</f>
        <v>0</v>
      </c>
      <c r="J250" s="122">
        <f t="shared" si="6"/>
        <v>0</v>
      </c>
      <c r="K250" s="12" t="str">
        <f t="shared" si="7"/>
        <v/>
      </c>
    </row>
    <row r="251" spans="3:11" x14ac:dyDescent="0.3">
      <c r="C251" s="42"/>
      <c r="D251" s="43"/>
      <c r="E251" s="43"/>
      <c r="F251" s="45"/>
      <c r="G251" s="45"/>
      <c r="H251" s="38">
        <f>Personale_beregn!L242</f>
        <v>0</v>
      </c>
      <c r="I251" s="39">
        <f>Personale_beregn!M242</f>
        <v>0</v>
      </c>
      <c r="J251" s="122">
        <f t="shared" si="6"/>
        <v>0</v>
      </c>
      <c r="K251" s="12" t="str">
        <f t="shared" si="7"/>
        <v/>
      </c>
    </row>
    <row r="252" spans="3:11" x14ac:dyDescent="0.3">
      <c r="C252" s="42"/>
      <c r="D252" s="43"/>
      <c r="E252" s="43"/>
      <c r="F252" s="45"/>
      <c r="G252" s="45"/>
      <c r="H252" s="38">
        <f>Personale_beregn!L243</f>
        <v>0</v>
      </c>
      <c r="I252" s="39">
        <f>Personale_beregn!M243</f>
        <v>0</v>
      </c>
      <c r="J252" s="122">
        <f t="shared" si="6"/>
        <v>0</v>
      </c>
      <c r="K252" s="12" t="str">
        <f t="shared" si="7"/>
        <v/>
      </c>
    </row>
    <row r="253" spans="3:11" x14ac:dyDescent="0.3">
      <c r="C253" s="42"/>
      <c r="D253" s="43"/>
      <c r="E253" s="43"/>
      <c r="F253" s="45"/>
      <c r="G253" s="45"/>
      <c r="H253" s="38">
        <f>Personale_beregn!L244</f>
        <v>0</v>
      </c>
      <c r="I253" s="39">
        <f>Personale_beregn!M244</f>
        <v>0</v>
      </c>
      <c r="J253" s="122">
        <f t="shared" si="6"/>
        <v>0</v>
      </c>
      <c r="K253" s="12" t="str">
        <f t="shared" si="7"/>
        <v/>
      </c>
    </row>
    <row r="254" spans="3:11" x14ac:dyDescent="0.3">
      <c r="C254" s="42"/>
      <c r="D254" s="43"/>
      <c r="E254" s="43"/>
      <c r="F254" s="45"/>
      <c r="G254" s="45"/>
      <c r="H254" s="38">
        <f>Personale_beregn!L245</f>
        <v>0</v>
      </c>
      <c r="I254" s="39">
        <f>Personale_beregn!M245</f>
        <v>0</v>
      </c>
      <c r="J254" s="122">
        <f t="shared" si="6"/>
        <v>0</v>
      </c>
      <c r="K254" s="12" t="str">
        <f t="shared" si="7"/>
        <v/>
      </c>
    </row>
    <row r="255" spans="3:11" x14ac:dyDescent="0.3">
      <c r="C255" s="42"/>
      <c r="D255" s="43"/>
      <c r="E255" s="43"/>
      <c r="F255" s="45"/>
      <c r="G255" s="45"/>
      <c r="H255" s="38">
        <f>Personale_beregn!L246</f>
        <v>0</v>
      </c>
      <c r="I255" s="39">
        <f>Personale_beregn!M246</f>
        <v>0</v>
      </c>
      <c r="J255" s="122">
        <f t="shared" si="6"/>
        <v>0</v>
      </c>
      <c r="K255" s="12" t="str">
        <f t="shared" si="7"/>
        <v/>
      </c>
    </row>
    <row r="256" spans="3:11" x14ac:dyDescent="0.3">
      <c r="C256" s="42"/>
      <c r="D256" s="43"/>
      <c r="E256" s="43"/>
      <c r="F256" s="45"/>
      <c r="G256" s="45"/>
      <c r="H256" s="38">
        <f>Personale_beregn!L247</f>
        <v>0</v>
      </c>
      <c r="I256" s="39">
        <f>Personale_beregn!M247</f>
        <v>0</v>
      </c>
      <c r="J256" s="122">
        <f t="shared" si="6"/>
        <v>0</v>
      </c>
      <c r="K256" s="12" t="str">
        <f t="shared" si="7"/>
        <v/>
      </c>
    </row>
    <row r="257" spans="3:11" x14ac:dyDescent="0.3">
      <c r="C257" s="42"/>
      <c r="D257" s="43"/>
      <c r="E257" s="43"/>
      <c r="F257" s="45"/>
      <c r="G257" s="45"/>
      <c r="H257" s="38">
        <f>Personale_beregn!L248</f>
        <v>0</v>
      </c>
      <c r="I257" s="39">
        <f>Personale_beregn!M248</f>
        <v>0</v>
      </c>
      <c r="J257" s="122">
        <f t="shared" si="6"/>
        <v>0</v>
      </c>
      <c r="K257" s="12" t="str">
        <f t="shared" si="7"/>
        <v/>
      </c>
    </row>
    <row r="258" spans="3:11" x14ac:dyDescent="0.3">
      <c r="C258" s="42"/>
      <c r="D258" s="43"/>
      <c r="E258" s="43"/>
      <c r="F258" s="45"/>
      <c r="G258" s="45"/>
      <c r="H258" s="38">
        <f>Personale_beregn!L249</f>
        <v>0</v>
      </c>
      <c r="I258" s="39">
        <f>Personale_beregn!M249</f>
        <v>0</v>
      </c>
      <c r="J258" s="122">
        <f t="shared" si="6"/>
        <v>0</v>
      </c>
      <c r="K258" s="12" t="str">
        <f t="shared" si="7"/>
        <v/>
      </c>
    </row>
    <row r="259" spans="3:11" x14ac:dyDescent="0.3">
      <c r="C259" s="42"/>
      <c r="D259" s="43"/>
      <c r="E259" s="43"/>
      <c r="F259" s="45"/>
      <c r="G259" s="45"/>
      <c r="H259" s="38">
        <f>Personale_beregn!L250</f>
        <v>0</v>
      </c>
      <c r="I259" s="39">
        <f>Personale_beregn!M250</f>
        <v>0</v>
      </c>
      <c r="J259" s="122">
        <f t="shared" si="6"/>
        <v>0</v>
      </c>
      <c r="K259" s="12" t="str">
        <f t="shared" si="7"/>
        <v/>
      </c>
    </row>
    <row r="260" spans="3:11" x14ac:dyDescent="0.3">
      <c r="C260" s="42"/>
      <c r="D260" s="43"/>
      <c r="E260" s="43"/>
      <c r="F260" s="45"/>
      <c r="G260" s="45"/>
      <c r="H260" s="38">
        <f>Personale_beregn!L251</f>
        <v>0</v>
      </c>
      <c r="I260" s="39">
        <f>Personale_beregn!M251</f>
        <v>0</v>
      </c>
      <c r="J260" s="122">
        <f t="shared" si="6"/>
        <v>0</v>
      </c>
      <c r="K260" s="12" t="str">
        <f t="shared" si="7"/>
        <v/>
      </c>
    </row>
    <row r="261" spans="3:11" x14ac:dyDescent="0.3">
      <c r="C261" s="42"/>
      <c r="D261" s="43"/>
      <c r="E261" s="43"/>
      <c r="F261" s="45"/>
      <c r="G261" s="45"/>
      <c r="H261" s="38">
        <f>Personale_beregn!L252</f>
        <v>0</v>
      </c>
      <c r="I261" s="39">
        <f>Personale_beregn!M252</f>
        <v>0</v>
      </c>
      <c r="J261" s="122">
        <f t="shared" si="6"/>
        <v>0</v>
      </c>
      <c r="K261" s="12" t="str">
        <f t="shared" si="7"/>
        <v/>
      </c>
    </row>
    <row r="262" spans="3:11" x14ac:dyDescent="0.3">
      <c r="C262" s="42"/>
      <c r="D262" s="43"/>
      <c r="E262" s="43"/>
      <c r="F262" s="45"/>
      <c r="G262" s="45"/>
      <c r="H262" s="38">
        <f>Personale_beregn!L253</f>
        <v>0</v>
      </c>
      <c r="I262" s="39">
        <f>Personale_beregn!M253</f>
        <v>0</v>
      </c>
      <c r="J262" s="122">
        <f t="shared" si="6"/>
        <v>0</v>
      </c>
      <c r="K262" s="12" t="str">
        <f t="shared" si="7"/>
        <v/>
      </c>
    </row>
    <row r="263" spans="3:11" x14ac:dyDescent="0.3">
      <c r="C263" s="42"/>
      <c r="D263" s="43"/>
      <c r="E263" s="43"/>
      <c r="F263" s="45"/>
      <c r="G263" s="45"/>
      <c r="H263" s="38">
        <f>Personale_beregn!L254</f>
        <v>0</v>
      </c>
      <c r="I263" s="39">
        <f>Personale_beregn!M254</f>
        <v>0</v>
      </c>
      <c r="J263" s="122">
        <f t="shared" si="6"/>
        <v>0</v>
      </c>
      <c r="K263" s="12" t="str">
        <f t="shared" si="7"/>
        <v/>
      </c>
    </row>
    <row r="264" spans="3:11" x14ac:dyDescent="0.3">
      <c r="C264" s="42"/>
      <c r="D264" s="43"/>
      <c r="E264" s="43"/>
      <c r="F264" s="45"/>
      <c r="G264" s="45"/>
      <c r="H264" s="38">
        <f>Personale_beregn!L255</f>
        <v>0</v>
      </c>
      <c r="I264" s="39">
        <f>Personale_beregn!M255</f>
        <v>0</v>
      </c>
      <c r="J264" s="122">
        <f t="shared" si="6"/>
        <v>0</v>
      </c>
      <c r="K264" s="12" t="str">
        <f t="shared" si="7"/>
        <v/>
      </c>
    </row>
    <row r="265" spans="3:11" x14ac:dyDescent="0.3">
      <c r="C265" s="42"/>
      <c r="D265" s="43"/>
      <c r="E265" s="43"/>
      <c r="F265" s="45"/>
      <c r="G265" s="45"/>
      <c r="H265" s="38">
        <f>Personale_beregn!L256</f>
        <v>0</v>
      </c>
      <c r="I265" s="39">
        <f>Personale_beregn!M256</f>
        <v>0</v>
      </c>
      <c r="J265" s="122">
        <f t="shared" si="6"/>
        <v>0</v>
      </c>
      <c r="K265" s="12" t="str">
        <f t="shared" si="7"/>
        <v/>
      </c>
    </row>
    <row r="266" spans="3:11" x14ac:dyDescent="0.3">
      <c r="C266" s="42"/>
      <c r="D266" s="43"/>
      <c r="E266" s="43"/>
      <c r="F266" s="45"/>
      <c r="G266" s="45"/>
      <c r="H266" s="38">
        <f>Personale_beregn!L257</f>
        <v>0</v>
      </c>
      <c r="I266" s="39">
        <f>Personale_beregn!M257</f>
        <v>0</v>
      </c>
      <c r="J266" s="122">
        <f t="shared" si="6"/>
        <v>0</v>
      </c>
      <c r="K266" s="12" t="str">
        <f t="shared" si="7"/>
        <v/>
      </c>
    </row>
    <row r="267" spans="3:11" x14ac:dyDescent="0.3">
      <c r="C267" s="42"/>
      <c r="D267" s="43"/>
      <c r="E267" s="43"/>
      <c r="F267" s="45"/>
      <c r="G267" s="45"/>
      <c r="H267" s="38">
        <f>Personale_beregn!L258</f>
        <v>0</v>
      </c>
      <c r="I267" s="39">
        <f>Personale_beregn!M258</f>
        <v>0</v>
      </c>
      <c r="J267" s="122">
        <f t="shared" si="6"/>
        <v>0</v>
      </c>
      <c r="K267" s="12" t="str">
        <f t="shared" si="7"/>
        <v/>
      </c>
    </row>
    <row r="268" spans="3:11" x14ac:dyDescent="0.3">
      <c r="C268" s="42"/>
      <c r="D268" s="43"/>
      <c r="E268" s="43"/>
      <c r="F268" s="45"/>
      <c r="G268" s="45"/>
      <c r="H268" s="38">
        <f>Personale_beregn!L259</f>
        <v>0</v>
      </c>
      <c r="I268" s="39">
        <f>Personale_beregn!M259</f>
        <v>0</v>
      </c>
      <c r="J268" s="122">
        <f t="shared" si="6"/>
        <v>0</v>
      </c>
      <c r="K268" s="12" t="str">
        <f t="shared" si="7"/>
        <v/>
      </c>
    </row>
    <row r="269" spans="3:11" x14ac:dyDescent="0.3">
      <c r="C269" s="42"/>
      <c r="D269" s="43"/>
      <c r="E269" s="43"/>
      <c r="F269" s="45"/>
      <c r="G269" s="45"/>
      <c r="H269" s="38">
        <f>Personale_beregn!L260</f>
        <v>0</v>
      </c>
      <c r="I269" s="39">
        <f>Personale_beregn!M260</f>
        <v>0</v>
      </c>
      <c r="J269" s="122">
        <f t="shared" si="6"/>
        <v>0</v>
      </c>
      <c r="K269" s="12" t="str">
        <f t="shared" si="7"/>
        <v/>
      </c>
    </row>
    <row r="270" spans="3:11" x14ac:dyDescent="0.3">
      <c r="C270" s="42"/>
      <c r="D270" s="43"/>
      <c r="E270" s="43"/>
      <c r="F270" s="45"/>
      <c r="G270" s="45"/>
      <c r="H270" s="38">
        <f>Personale_beregn!L261</f>
        <v>0</v>
      </c>
      <c r="I270" s="39">
        <f>Personale_beregn!M261</f>
        <v>0</v>
      </c>
      <c r="J270" s="122">
        <f t="shared" si="6"/>
        <v>0</v>
      </c>
      <c r="K270" s="12" t="str">
        <f t="shared" si="7"/>
        <v/>
      </c>
    </row>
    <row r="271" spans="3:11" x14ac:dyDescent="0.3">
      <c r="C271" s="42"/>
      <c r="D271" s="43"/>
      <c r="E271" s="43"/>
      <c r="F271" s="45"/>
      <c r="G271" s="45"/>
      <c r="H271" s="38">
        <f>Personale_beregn!L262</f>
        <v>0</v>
      </c>
      <c r="I271" s="39">
        <f>Personale_beregn!M262</f>
        <v>0</v>
      </c>
      <c r="J271" s="122">
        <f t="shared" si="6"/>
        <v>0</v>
      </c>
      <c r="K271" s="12" t="str">
        <f t="shared" si="7"/>
        <v/>
      </c>
    </row>
    <row r="272" spans="3:11" x14ac:dyDescent="0.3">
      <c r="C272" s="42"/>
      <c r="D272" s="43"/>
      <c r="E272" s="43"/>
      <c r="F272" s="45"/>
      <c r="G272" s="45"/>
      <c r="H272" s="38">
        <f>Personale_beregn!L263</f>
        <v>0</v>
      </c>
      <c r="I272" s="39">
        <f>Personale_beregn!M263</f>
        <v>0</v>
      </c>
      <c r="J272" s="122">
        <f t="shared" si="6"/>
        <v>0</v>
      </c>
      <c r="K272" s="12" t="str">
        <f t="shared" si="7"/>
        <v/>
      </c>
    </row>
    <row r="273" spans="3:11" x14ac:dyDescent="0.3">
      <c r="C273" s="42"/>
      <c r="D273" s="43"/>
      <c r="E273" s="43"/>
      <c r="F273" s="45"/>
      <c r="G273" s="45"/>
      <c r="H273" s="38">
        <f>Personale_beregn!L264</f>
        <v>0</v>
      </c>
      <c r="I273" s="39">
        <f>Personale_beregn!M264</f>
        <v>0</v>
      </c>
      <c r="J273" s="122">
        <f t="shared" si="6"/>
        <v>0</v>
      </c>
      <c r="K273" s="12" t="str">
        <f t="shared" si="7"/>
        <v/>
      </c>
    </row>
    <row r="274" spans="3:11" x14ac:dyDescent="0.3">
      <c r="C274" s="42"/>
      <c r="D274" s="43"/>
      <c r="E274" s="43"/>
      <c r="F274" s="45"/>
      <c r="G274" s="45"/>
      <c r="H274" s="38">
        <f>Personale_beregn!L265</f>
        <v>0</v>
      </c>
      <c r="I274" s="39">
        <f>Personale_beregn!M265</f>
        <v>0</v>
      </c>
      <c r="J274" s="122">
        <f t="shared" si="6"/>
        <v>0</v>
      </c>
      <c r="K274" s="12" t="str">
        <f t="shared" si="7"/>
        <v/>
      </c>
    </row>
    <row r="275" spans="3:11" x14ac:dyDescent="0.3">
      <c r="C275" s="42"/>
      <c r="D275" s="43"/>
      <c r="E275" s="43"/>
      <c r="F275" s="45"/>
      <c r="G275" s="45"/>
      <c r="H275" s="38">
        <f>Personale_beregn!L266</f>
        <v>0</v>
      </c>
      <c r="I275" s="39">
        <f>Personale_beregn!M266</f>
        <v>0</v>
      </c>
      <c r="J275" s="122">
        <f t="shared" si="6"/>
        <v>0</v>
      </c>
      <c r="K275" s="12" t="str">
        <f t="shared" si="7"/>
        <v/>
      </c>
    </row>
    <row r="276" spans="3:11" x14ac:dyDescent="0.3">
      <c r="C276" s="42"/>
      <c r="D276" s="43"/>
      <c r="E276" s="43"/>
      <c r="F276" s="45"/>
      <c r="G276" s="45"/>
      <c r="H276" s="38">
        <f>Personale_beregn!L267</f>
        <v>0</v>
      </c>
      <c r="I276" s="39">
        <f>Personale_beregn!M267</f>
        <v>0</v>
      </c>
      <c r="J276" s="122">
        <f t="shared" si="6"/>
        <v>0</v>
      </c>
      <c r="K276" s="12" t="str">
        <f t="shared" si="7"/>
        <v/>
      </c>
    </row>
    <row r="277" spans="3:11" x14ac:dyDescent="0.3">
      <c r="C277" s="42"/>
      <c r="D277" s="43"/>
      <c r="E277" s="43"/>
      <c r="F277" s="45"/>
      <c r="G277" s="45"/>
      <c r="H277" s="38">
        <f>Personale_beregn!L268</f>
        <v>0</v>
      </c>
      <c r="I277" s="39">
        <f>Personale_beregn!M268</f>
        <v>0</v>
      </c>
      <c r="J277" s="122">
        <f t="shared" si="6"/>
        <v>0</v>
      </c>
      <c r="K277" s="12" t="str">
        <f t="shared" si="7"/>
        <v/>
      </c>
    </row>
    <row r="278" spans="3:11" x14ac:dyDescent="0.3">
      <c r="C278" s="42"/>
      <c r="D278" s="43"/>
      <c r="E278" s="43"/>
      <c r="F278" s="45"/>
      <c r="G278" s="45"/>
      <c r="H278" s="38">
        <f>Personale_beregn!L269</f>
        <v>0</v>
      </c>
      <c r="I278" s="39">
        <f>Personale_beregn!M269</f>
        <v>0</v>
      </c>
      <c r="J278" s="122">
        <f t="shared" si="6"/>
        <v>0</v>
      </c>
      <c r="K278" s="12" t="str">
        <f t="shared" si="7"/>
        <v/>
      </c>
    </row>
    <row r="279" spans="3:11" x14ac:dyDescent="0.3">
      <c r="C279" s="42"/>
      <c r="D279" s="43"/>
      <c r="E279" s="43"/>
      <c r="F279" s="45"/>
      <c r="G279" s="45"/>
      <c r="H279" s="38">
        <f>Personale_beregn!L270</f>
        <v>0</v>
      </c>
      <c r="I279" s="39">
        <f>Personale_beregn!M270</f>
        <v>0</v>
      </c>
      <c r="J279" s="122">
        <f t="shared" si="6"/>
        <v>0</v>
      </c>
      <c r="K279" s="12" t="str">
        <f t="shared" si="7"/>
        <v/>
      </c>
    </row>
    <row r="280" spans="3:11" x14ac:dyDescent="0.3">
      <c r="C280" s="42"/>
      <c r="D280" s="43"/>
      <c r="E280" s="43"/>
      <c r="F280" s="45"/>
      <c r="G280" s="45"/>
      <c r="H280" s="38">
        <f>Personale_beregn!L271</f>
        <v>0</v>
      </c>
      <c r="I280" s="39">
        <f>Personale_beregn!M271</f>
        <v>0</v>
      </c>
      <c r="J280" s="122">
        <f t="shared" si="6"/>
        <v>0</v>
      </c>
      <c r="K280" s="12" t="str">
        <f t="shared" si="7"/>
        <v/>
      </c>
    </row>
    <row r="281" spans="3:11" x14ac:dyDescent="0.3">
      <c r="C281" s="42"/>
      <c r="D281" s="43"/>
      <c r="E281" s="43"/>
      <c r="F281" s="45"/>
      <c r="G281" s="45"/>
      <c r="H281" s="38">
        <f>Personale_beregn!L272</f>
        <v>0</v>
      </c>
      <c r="I281" s="39">
        <f>Personale_beregn!M272</f>
        <v>0</v>
      </c>
      <c r="J281" s="122">
        <f t="shared" si="6"/>
        <v>0</v>
      </c>
      <c r="K281" s="12" t="str">
        <f t="shared" si="7"/>
        <v/>
      </c>
    </row>
    <row r="282" spans="3:11" x14ac:dyDescent="0.3">
      <c r="C282" s="42"/>
      <c r="D282" s="43"/>
      <c r="E282" s="43"/>
      <c r="F282" s="45"/>
      <c r="G282" s="45"/>
      <c r="H282" s="38">
        <f>Personale_beregn!L273</f>
        <v>0</v>
      </c>
      <c r="I282" s="39">
        <f>Personale_beregn!M273</f>
        <v>0</v>
      </c>
      <c r="J282" s="122">
        <f t="shared" si="6"/>
        <v>0</v>
      </c>
      <c r="K282" s="12" t="str">
        <f t="shared" si="7"/>
        <v/>
      </c>
    </row>
    <row r="283" spans="3:11" x14ac:dyDescent="0.3">
      <c r="C283" s="42"/>
      <c r="D283" s="43"/>
      <c r="E283" s="43"/>
      <c r="F283" s="45"/>
      <c r="G283" s="45"/>
      <c r="H283" s="38">
        <f>Personale_beregn!L274</f>
        <v>0</v>
      </c>
      <c r="I283" s="39">
        <f>Personale_beregn!M274</f>
        <v>0</v>
      </c>
      <c r="J283" s="122">
        <f t="shared" si="6"/>
        <v>0</v>
      </c>
      <c r="K283" s="12" t="str">
        <f t="shared" si="7"/>
        <v/>
      </c>
    </row>
    <row r="284" spans="3:11" x14ac:dyDescent="0.3">
      <c r="C284" s="42"/>
      <c r="D284" s="43"/>
      <c r="E284" s="43"/>
      <c r="F284" s="45"/>
      <c r="G284" s="45"/>
      <c r="H284" s="38">
        <f>Personale_beregn!L275</f>
        <v>0</v>
      </c>
      <c r="I284" s="39">
        <f>Personale_beregn!M275</f>
        <v>0</v>
      </c>
      <c r="J284" s="122">
        <f t="shared" si="6"/>
        <v>0</v>
      </c>
      <c r="K284" s="12" t="str">
        <f t="shared" si="7"/>
        <v/>
      </c>
    </row>
    <row r="285" spans="3:11" x14ac:dyDescent="0.3">
      <c r="C285" s="42"/>
      <c r="D285" s="43"/>
      <c r="E285" s="43"/>
      <c r="F285" s="45"/>
      <c r="G285" s="45"/>
      <c r="H285" s="38">
        <f>Personale_beregn!L276</f>
        <v>0</v>
      </c>
      <c r="I285" s="39">
        <f>Personale_beregn!M276</f>
        <v>0</v>
      </c>
      <c r="J285" s="122">
        <f t="shared" si="6"/>
        <v>0</v>
      </c>
      <c r="K285" s="12" t="str">
        <f t="shared" si="7"/>
        <v/>
      </c>
    </row>
    <row r="286" spans="3:11" x14ac:dyDescent="0.3">
      <c r="C286" s="42"/>
      <c r="D286" s="43"/>
      <c r="E286" s="43"/>
      <c r="F286" s="45"/>
      <c r="G286" s="45"/>
      <c r="H286" s="38">
        <f>Personale_beregn!L277</f>
        <v>0</v>
      </c>
      <c r="I286" s="39">
        <f>Personale_beregn!M277</f>
        <v>0</v>
      </c>
      <c r="J286" s="122">
        <f t="shared" si="6"/>
        <v>0</v>
      </c>
      <c r="K286" s="12" t="str">
        <f t="shared" si="7"/>
        <v/>
      </c>
    </row>
    <row r="287" spans="3:11" x14ac:dyDescent="0.3">
      <c r="C287" s="42"/>
      <c r="D287" s="43"/>
      <c r="E287" s="43"/>
      <c r="F287" s="45"/>
      <c r="G287" s="45"/>
      <c r="H287" s="38">
        <f>Personale_beregn!L278</f>
        <v>0</v>
      </c>
      <c r="I287" s="39">
        <f>Personale_beregn!M278</f>
        <v>0</v>
      </c>
      <c r="J287" s="122">
        <f t="shared" si="6"/>
        <v>0</v>
      </c>
      <c r="K287" s="12" t="str">
        <f t="shared" si="7"/>
        <v/>
      </c>
    </row>
    <row r="288" spans="3:11" x14ac:dyDescent="0.3">
      <c r="C288" s="42"/>
      <c r="D288" s="43"/>
      <c r="E288" s="43"/>
      <c r="F288" s="45"/>
      <c r="G288" s="45"/>
      <c r="H288" s="38">
        <f>Personale_beregn!L279</f>
        <v>0</v>
      </c>
      <c r="I288" s="39">
        <f>Personale_beregn!M279</f>
        <v>0</v>
      </c>
      <c r="J288" s="122">
        <f t="shared" si="6"/>
        <v>0</v>
      </c>
      <c r="K288" s="12" t="str">
        <f t="shared" si="7"/>
        <v/>
      </c>
    </row>
    <row r="289" spans="3:11" x14ac:dyDescent="0.3">
      <c r="C289" s="42"/>
      <c r="D289" s="43"/>
      <c r="E289" s="43"/>
      <c r="F289" s="45"/>
      <c r="G289" s="45"/>
      <c r="H289" s="38">
        <f>Personale_beregn!L280</f>
        <v>0</v>
      </c>
      <c r="I289" s="39">
        <f>Personale_beregn!M280</f>
        <v>0</v>
      </c>
      <c r="J289" s="122">
        <f t="shared" si="6"/>
        <v>0</v>
      </c>
      <c r="K289" s="12" t="str">
        <f t="shared" si="7"/>
        <v/>
      </c>
    </row>
    <row r="290" spans="3:11" x14ac:dyDescent="0.3">
      <c r="C290" s="42"/>
      <c r="D290" s="43"/>
      <c r="E290" s="43"/>
      <c r="F290" s="45"/>
      <c r="G290" s="45"/>
      <c r="H290" s="38">
        <f>Personale_beregn!L281</f>
        <v>0</v>
      </c>
      <c r="I290" s="39">
        <f>Personale_beregn!M281</f>
        <v>0</v>
      </c>
      <c r="J290" s="122">
        <f t="shared" si="6"/>
        <v>0</v>
      </c>
      <c r="K290" s="12" t="str">
        <f t="shared" si="7"/>
        <v/>
      </c>
    </row>
    <row r="291" spans="3:11" x14ac:dyDescent="0.3">
      <c r="C291" s="42"/>
      <c r="D291" s="43"/>
      <c r="E291" s="43"/>
      <c r="F291" s="45"/>
      <c r="G291" s="45"/>
      <c r="H291" s="38">
        <f>Personale_beregn!L282</f>
        <v>0</v>
      </c>
      <c r="I291" s="39">
        <f>Personale_beregn!M282</f>
        <v>0</v>
      </c>
      <c r="J291" s="122">
        <f t="shared" si="6"/>
        <v>0</v>
      </c>
      <c r="K291" s="12" t="str">
        <f t="shared" si="7"/>
        <v/>
      </c>
    </row>
    <row r="292" spans="3:11" x14ac:dyDescent="0.3">
      <c r="C292" s="42"/>
      <c r="D292" s="43"/>
      <c r="E292" s="43"/>
      <c r="F292" s="45"/>
      <c r="G292" s="45"/>
      <c r="H292" s="38">
        <f>Personale_beregn!L283</f>
        <v>0</v>
      </c>
      <c r="I292" s="39">
        <f>Personale_beregn!M283</f>
        <v>0</v>
      </c>
      <c r="J292" s="122">
        <f t="shared" si="6"/>
        <v>0</v>
      </c>
      <c r="K292" s="12" t="str">
        <f t="shared" si="7"/>
        <v/>
      </c>
    </row>
    <row r="293" spans="3:11" x14ac:dyDescent="0.3">
      <c r="C293" s="42"/>
      <c r="D293" s="43"/>
      <c r="E293" s="43"/>
      <c r="F293" s="45"/>
      <c r="G293" s="45"/>
      <c r="H293" s="38">
        <f>Personale_beregn!L284</f>
        <v>0</v>
      </c>
      <c r="I293" s="39">
        <f>Personale_beregn!M284</f>
        <v>0</v>
      </c>
      <c r="J293" s="122">
        <f t="shared" si="6"/>
        <v>0</v>
      </c>
      <c r="K293" s="12" t="str">
        <f t="shared" si="7"/>
        <v/>
      </c>
    </row>
    <row r="294" spans="3:11" x14ac:dyDescent="0.3">
      <c r="C294" s="42"/>
      <c r="D294" s="43"/>
      <c r="E294" s="43"/>
      <c r="F294" s="45"/>
      <c r="G294" s="45"/>
      <c r="H294" s="38">
        <f>Personale_beregn!L285</f>
        <v>0</v>
      </c>
      <c r="I294" s="39">
        <f>Personale_beregn!M285</f>
        <v>0</v>
      </c>
      <c r="J294" s="122">
        <f t="shared" si="6"/>
        <v>0</v>
      </c>
      <c r="K294" s="12" t="str">
        <f t="shared" si="7"/>
        <v/>
      </c>
    </row>
    <row r="295" spans="3:11" x14ac:dyDescent="0.3">
      <c r="C295" s="42"/>
      <c r="D295" s="43"/>
      <c r="E295" s="43"/>
      <c r="F295" s="45"/>
      <c r="G295" s="45"/>
      <c r="H295" s="38">
        <f>Personale_beregn!L286</f>
        <v>0</v>
      </c>
      <c r="I295" s="39">
        <f>Personale_beregn!M286</f>
        <v>0</v>
      </c>
      <c r="J295" s="122">
        <f t="shared" si="6"/>
        <v>0</v>
      </c>
      <c r="K295" s="12" t="str">
        <f t="shared" si="7"/>
        <v/>
      </c>
    </row>
    <row r="296" spans="3:11" x14ac:dyDescent="0.3">
      <c r="C296" s="42"/>
      <c r="D296" s="43"/>
      <c r="E296" s="43"/>
      <c r="F296" s="45"/>
      <c r="G296" s="45"/>
      <c r="H296" s="38">
        <f>Personale_beregn!L287</f>
        <v>0</v>
      </c>
      <c r="I296" s="39">
        <f>Personale_beregn!M287</f>
        <v>0</v>
      </c>
      <c r="J296" s="122">
        <f t="shared" si="6"/>
        <v>0</v>
      </c>
      <c r="K296" s="12" t="str">
        <f t="shared" si="7"/>
        <v/>
      </c>
    </row>
    <row r="297" spans="3:11" x14ac:dyDescent="0.3">
      <c r="C297" s="42"/>
      <c r="D297" s="43"/>
      <c r="E297" s="43"/>
      <c r="F297" s="45"/>
      <c r="G297" s="45"/>
      <c r="H297" s="38">
        <f>Personale_beregn!L288</f>
        <v>0</v>
      </c>
      <c r="I297" s="39">
        <f>Personale_beregn!M288</f>
        <v>0</v>
      </c>
      <c r="J297" s="122">
        <f t="shared" si="6"/>
        <v>0</v>
      </c>
      <c r="K297" s="12" t="str">
        <f t="shared" si="7"/>
        <v/>
      </c>
    </row>
    <row r="298" spans="3:11" x14ac:dyDescent="0.3">
      <c r="C298" s="42"/>
      <c r="D298" s="43"/>
      <c r="E298" s="43"/>
      <c r="F298" s="45"/>
      <c r="G298" s="45"/>
      <c r="H298" s="38">
        <f>Personale_beregn!L289</f>
        <v>0</v>
      </c>
      <c r="I298" s="39">
        <f>Personale_beregn!M289</f>
        <v>0</v>
      </c>
      <c r="J298" s="122">
        <f t="shared" si="6"/>
        <v>0</v>
      </c>
      <c r="K298" s="12" t="str">
        <f t="shared" si="7"/>
        <v/>
      </c>
    </row>
    <row r="299" spans="3:11" x14ac:dyDescent="0.3">
      <c r="C299" s="42"/>
      <c r="D299" s="43"/>
      <c r="E299" s="43"/>
      <c r="F299" s="45"/>
      <c r="G299" s="45"/>
      <c r="H299" s="38">
        <f>Personale_beregn!L290</f>
        <v>0</v>
      </c>
      <c r="I299" s="39">
        <f>Personale_beregn!M290</f>
        <v>0</v>
      </c>
      <c r="J299" s="122">
        <f t="shared" si="6"/>
        <v>0</v>
      </c>
      <c r="K299" s="12" t="str">
        <f t="shared" si="7"/>
        <v/>
      </c>
    </row>
    <row r="300" spans="3:11" x14ac:dyDescent="0.3">
      <c r="C300" s="42"/>
      <c r="D300" s="43"/>
      <c r="E300" s="43"/>
      <c r="F300" s="45"/>
      <c r="G300" s="45"/>
      <c r="H300" s="38">
        <f>Personale_beregn!L291</f>
        <v>0</v>
      </c>
      <c r="I300" s="39">
        <f>Personale_beregn!M291</f>
        <v>0</v>
      </c>
      <c r="J300" s="122">
        <f t="shared" si="6"/>
        <v>0</v>
      </c>
      <c r="K300" s="12" t="str">
        <f t="shared" si="7"/>
        <v/>
      </c>
    </row>
    <row r="301" spans="3:11" x14ac:dyDescent="0.3">
      <c r="C301" s="42"/>
      <c r="D301" s="43"/>
      <c r="E301" s="43"/>
      <c r="F301" s="45"/>
      <c r="G301" s="45"/>
      <c r="H301" s="38">
        <f>Personale_beregn!L292</f>
        <v>0</v>
      </c>
      <c r="I301" s="39">
        <f>Personale_beregn!M292</f>
        <v>0</v>
      </c>
      <c r="J301" s="122">
        <f t="shared" si="6"/>
        <v>0</v>
      </c>
      <c r="K301" s="12" t="str">
        <f t="shared" si="7"/>
        <v/>
      </c>
    </row>
    <row r="302" spans="3:11" x14ac:dyDescent="0.3">
      <c r="C302" s="42"/>
      <c r="D302" s="43"/>
      <c r="E302" s="43"/>
      <c r="F302" s="45"/>
      <c r="G302" s="45"/>
      <c r="H302" s="38">
        <f>Personale_beregn!L293</f>
        <v>0</v>
      </c>
      <c r="I302" s="39">
        <f>Personale_beregn!M293</f>
        <v>0</v>
      </c>
      <c r="J302" s="122">
        <f t="shared" ref="J302:J365" si="8">IF(OR(D302="",E302=""),0,IF(AND(AND(D302&lt;&gt;"",E302&lt;&gt;""),D302&gt;E302),1,IF(AND(år&lt;&gt;0,(AND(OR(YEAR(D302)&lt;&gt;år,YEAR(E302)&lt;&gt;år))),OR(YEAR(D302&lt;&gt;""),YEAR(E302&lt;&gt;""))),1,0)))</f>
        <v>0</v>
      </c>
      <c r="K302" s="12" t="str">
        <f t="shared" ref="K302:K365" si="9">IF(AND(AND(D302&lt;&gt;"",E302&lt;&gt;""),D302&gt;E302),"Der er foretaget en indtastningsfejl. Indskrivningsdatoen ligger efter udskrivningsdatoen, hvilket medfører, at fuldtidsomregningen bliver negativ",IF(OR(D302="",E302=""),"",IF(AND(år&lt;&gt;0,(AND(OR(YEAR(D302)&lt;&gt;år,YEAR(E302)&lt;&gt;år))),OR(YEAR(D302&lt;&gt;""),YEAR(E302&lt;&gt;""))),"Der er foretaget en indtastningsfejl. Indskrivnings- eller udskrivningsdatoen er ikke i overenstemmelse med det angivne beregningsår (trin 1)","")))</f>
        <v/>
      </c>
    </row>
    <row r="303" spans="3:11" x14ac:dyDescent="0.3">
      <c r="C303" s="42"/>
      <c r="D303" s="43"/>
      <c r="E303" s="43"/>
      <c r="F303" s="45"/>
      <c r="G303" s="45"/>
      <c r="H303" s="38">
        <f>Personale_beregn!L294</f>
        <v>0</v>
      </c>
      <c r="I303" s="39">
        <f>Personale_beregn!M294</f>
        <v>0</v>
      </c>
      <c r="J303" s="122">
        <f t="shared" si="8"/>
        <v>0</v>
      </c>
      <c r="K303" s="12" t="str">
        <f t="shared" si="9"/>
        <v/>
      </c>
    </row>
    <row r="304" spans="3:11" x14ac:dyDescent="0.3">
      <c r="C304" s="42"/>
      <c r="D304" s="43"/>
      <c r="E304" s="43"/>
      <c r="F304" s="45"/>
      <c r="G304" s="45"/>
      <c r="H304" s="38">
        <f>Personale_beregn!L295</f>
        <v>0</v>
      </c>
      <c r="I304" s="39">
        <f>Personale_beregn!M295</f>
        <v>0</v>
      </c>
      <c r="J304" s="122">
        <f t="shared" si="8"/>
        <v>0</v>
      </c>
      <c r="K304" s="12" t="str">
        <f t="shared" si="9"/>
        <v/>
      </c>
    </row>
    <row r="305" spans="3:11" x14ac:dyDescent="0.3">
      <c r="C305" s="42"/>
      <c r="D305" s="43"/>
      <c r="E305" s="43"/>
      <c r="F305" s="45"/>
      <c r="G305" s="45"/>
      <c r="H305" s="38">
        <f>Personale_beregn!L296</f>
        <v>0</v>
      </c>
      <c r="I305" s="39">
        <f>Personale_beregn!M296</f>
        <v>0</v>
      </c>
      <c r="J305" s="122">
        <f t="shared" si="8"/>
        <v>0</v>
      </c>
      <c r="K305" s="12" t="str">
        <f t="shared" si="9"/>
        <v/>
      </c>
    </row>
    <row r="306" spans="3:11" x14ac:dyDescent="0.3">
      <c r="C306" s="42"/>
      <c r="D306" s="43"/>
      <c r="E306" s="43"/>
      <c r="F306" s="45"/>
      <c r="G306" s="45"/>
      <c r="H306" s="38">
        <f>Personale_beregn!L297</f>
        <v>0</v>
      </c>
      <c r="I306" s="39">
        <f>Personale_beregn!M297</f>
        <v>0</v>
      </c>
      <c r="J306" s="122">
        <f t="shared" si="8"/>
        <v>0</v>
      </c>
      <c r="K306" s="12" t="str">
        <f t="shared" si="9"/>
        <v/>
      </c>
    </row>
    <row r="307" spans="3:11" x14ac:dyDescent="0.3">
      <c r="C307" s="42"/>
      <c r="D307" s="43"/>
      <c r="E307" s="43"/>
      <c r="F307" s="45"/>
      <c r="G307" s="45"/>
      <c r="H307" s="38">
        <f>Personale_beregn!L298</f>
        <v>0</v>
      </c>
      <c r="I307" s="39">
        <f>Personale_beregn!M298</f>
        <v>0</v>
      </c>
      <c r="J307" s="122">
        <f t="shared" si="8"/>
        <v>0</v>
      </c>
      <c r="K307" s="12" t="str">
        <f t="shared" si="9"/>
        <v/>
      </c>
    </row>
    <row r="308" spans="3:11" x14ac:dyDescent="0.3">
      <c r="C308" s="42"/>
      <c r="D308" s="43"/>
      <c r="E308" s="43"/>
      <c r="F308" s="45"/>
      <c r="G308" s="45"/>
      <c r="H308" s="38">
        <f>Personale_beregn!L299</f>
        <v>0</v>
      </c>
      <c r="I308" s="39">
        <f>Personale_beregn!M299</f>
        <v>0</v>
      </c>
      <c r="J308" s="122">
        <f t="shared" si="8"/>
        <v>0</v>
      </c>
      <c r="K308" s="12" t="str">
        <f t="shared" si="9"/>
        <v/>
      </c>
    </row>
    <row r="309" spans="3:11" x14ac:dyDescent="0.3">
      <c r="C309" s="42"/>
      <c r="D309" s="43"/>
      <c r="E309" s="43"/>
      <c r="F309" s="45"/>
      <c r="G309" s="45"/>
      <c r="H309" s="38">
        <f>Personale_beregn!L300</f>
        <v>0</v>
      </c>
      <c r="I309" s="39">
        <f>Personale_beregn!M300</f>
        <v>0</v>
      </c>
      <c r="J309" s="122">
        <f t="shared" si="8"/>
        <v>0</v>
      </c>
      <c r="K309" s="12" t="str">
        <f t="shared" si="9"/>
        <v/>
      </c>
    </row>
    <row r="310" spans="3:11" x14ac:dyDescent="0.3">
      <c r="C310" s="42"/>
      <c r="D310" s="43"/>
      <c r="E310" s="43"/>
      <c r="F310" s="45"/>
      <c r="G310" s="45"/>
      <c r="H310" s="38">
        <f>Personale_beregn!L301</f>
        <v>0</v>
      </c>
      <c r="I310" s="39">
        <f>Personale_beregn!M301</f>
        <v>0</v>
      </c>
      <c r="J310" s="122">
        <f t="shared" si="8"/>
        <v>0</v>
      </c>
      <c r="K310" s="12" t="str">
        <f t="shared" si="9"/>
        <v/>
      </c>
    </row>
    <row r="311" spans="3:11" x14ac:dyDescent="0.3">
      <c r="C311" s="42"/>
      <c r="D311" s="43"/>
      <c r="E311" s="43"/>
      <c r="F311" s="45"/>
      <c r="G311" s="45"/>
      <c r="H311" s="38">
        <f>Personale_beregn!L302</f>
        <v>0</v>
      </c>
      <c r="I311" s="39">
        <f>Personale_beregn!M302</f>
        <v>0</v>
      </c>
      <c r="J311" s="122">
        <f t="shared" si="8"/>
        <v>0</v>
      </c>
      <c r="K311" s="12" t="str">
        <f t="shared" si="9"/>
        <v/>
      </c>
    </row>
    <row r="312" spans="3:11" x14ac:dyDescent="0.3">
      <c r="C312" s="42"/>
      <c r="D312" s="43"/>
      <c r="E312" s="43"/>
      <c r="F312" s="45"/>
      <c r="G312" s="45"/>
      <c r="H312" s="38">
        <f>Personale_beregn!L303</f>
        <v>0</v>
      </c>
      <c r="I312" s="39">
        <f>Personale_beregn!M303</f>
        <v>0</v>
      </c>
      <c r="J312" s="122">
        <f t="shared" si="8"/>
        <v>0</v>
      </c>
      <c r="K312" s="12" t="str">
        <f t="shared" si="9"/>
        <v/>
      </c>
    </row>
    <row r="313" spans="3:11" x14ac:dyDescent="0.3">
      <c r="C313" s="42"/>
      <c r="D313" s="43"/>
      <c r="E313" s="43"/>
      <c r="F313" s="45"/>
      <c r="G313" s="45"/>
      <c r="H313" s="38">
        <f>Personale_beregn!L304</f>
        <v>0</v>
      </c>
      <c r="I313" s="39">
        <f>Personale_beregn!M304</f>
        <v>0</v>
      </c>
      <c r="J313" s="122">
        <f t="shared" si="8"/>
        <v>0</v>
      </c>
      <c r="K313" s="12" t="str">
        <f t="shared" si="9"/>
        <v/>
      </c>
    </row>
    <row r="314" spans="3:11" x14ac:dyDescent="0.3">
      <c r="C314" s="42"/>
      <c r="D314" s="43"/>
      <c r="E314" s="43"/>
      <c r="F314" s="45"/>
      <c r="G314" s="45"/>
      <c r="H314" s="38">
        <f>Personale_beregn!L305</f>
        <v>0</v>
      </c>
      <c r="I314" s="39">
        <f>Personale_beregn!M305</f>
        <v>0</v>
      </c>
      <c r="J314" s="122">
        <f t="shared" si="8"/>
        <v>0</v>
      </c>
      <c r="K314" s="12" t="str">
        <f t="shared" si="9"/>
        <v/>
      </c>
    </row>
    <row r="315" spans="3:11" x14ac:dyDescent="0.3">
      <c r="C315" s="42"/>
      <c r="D315" s="43"/>
      <c r="E315" s="43"/>
      <c r="F315" s="45"/>
      <c r="G315" s="45"/>
      <c r="H315" s="38">
        <f>Personale_beregn!L306</f>
        <v>0</v>
      </c>
      <c r="I315" s="39">
        <f>Personale_beregn!M306</f>
        <v>0</v>
      </c>
      <c r="J315" s="122">
        <f t="shared" si="8"/>
        <v>0</v>
      </c>
      <c r="K315" s="12" t="str">
        <f t="shared" si="9"/>
        <v/>
      </c>
    </row>
    <row r="316" spans="3:11" x14ac:dyDescent="0.3">
      <c r="C316" s="42"/>
      <c r="D316" s="43"/>
      <c r="E316" s="43"/>
      <c r="F316" s="45"/>
      <c r="G316" s="45"/>
      <c r="H316" s="38">
        <f>Personale_beregn!L307</f>
        <v>0</v>
      </c>
      <c r="I316" s="39">
        <f>Personale_beregn!M307</f>
        <v>0</v>
      </c>
      <c r="J316" s="122">
        <f t="shared" si="8"/>
        <v>0</v>
      </c>
      <c r="K316" s="12" t="str">
        <f t="shared" si="9"/>
        <v/>
      </c>
    </row>
    <row r="317" spans="3:11" x14ac:dyDescent="0.3">
      <c r="C317" s="42"/>
      <c r="D317" s="43"/>
      <c r="E317" s="43"/>
      <c r="F317" s="45"/>
      <c r="G317" s="45"/>
      <c r="H317" s="38">
        <f>Personale_beregn!L308</f>
        <v>0</v>
      </c>
      <c r="I317" s="39">
        <f>Personale_beregn!M308</f>
        <v>0</v>
      </c>
      <c r="J317" s="122">
        <f t="shared" si="8"/>
        <v>0</v>
      </c>
      <c r="K317" s="12" t="str">
        <f t="shared" si="9"/>
        <v/>
      </c>
    </row>
    <row r="318" spans="3:11" x14ac:dyDescent="0.3">
      <c r="C318" s="42"/>
      <c r="D318" s="43"/>
      <c r="E318" s="43"/>
      <c r="F318" s="45"/>
      <c r="G318" s="45"/>
      <c r="H318" s="38">
        <f>Personale_beregn!L309</f>
        <v>0</v>
      </c>
      <c r="I318" s="39">
        <f>Personale_beregn!M309</f>
        <v>0</v>
      </c>
      <c r="J318" s="122">
        <f t="shared" si="8"/>
        <v>0</v>
      </c>
      <c r="K318" s="12" t="str">
        <f t="shared" si="9"/>
        <v/>
      </c>
    </row>
    <row r="319" spans="3:11" x14ac:dyDescent="0.3">
      <c r="C319" s="42"/>
      <c r="D319" s="43"/>
      <c r="E319" s="43"/>
      <c r="F319" s="45"/>
      <c r="G319" s="45"/>
      <c r="H319" s="38">
        <f>Personale_beregn!L310</f>
        <v>0</v>
      </c>
      <c r="I319" s="39">
        <f>Personale_beregn!M310</f>
        <v>0</v>
      </c>
      <c r="J319" s="122">
        <f t="shared" si="8"/>
        <v>0</v>
      </c>
      <c r="K319" s="12" t="str">
        <f t="shared" si="9"/>
        <v/>
      </c>
    </row>
    <row r="320" spans="3:11" x14ac:dyDescent="0.3">
      <c r="C320" s="42"/>
      <c r="D320" s="43"/>
      <c r="E320" s="43"/>
      <c r="F320" s="45"/>
      <c r="G320" s="45"/>
      <c r="H320" s="38">
        <f>Personale_beregn!L311</f>
        <v>0</v>
      </c>
      <c r="I320" s="39">
        <f>Personale_beregn!M311</f>
        <v>0</v>
      </c>
      <c r="J320" s="122">
        <f t="shared" si="8"/>
        <v>0</v>
      </c>
      <c r="K320" s="12" t="str">
        <f t="shared" si="9"/>
        <v/>
      </c>
    </row>
    <row r="321" spans="3:11" x14ac:dyDescent="0.3">
      <c r="C321" s="42"/>
      <c r="D321" s="43"/>
      <c r="E321" s="43"/>
      <c r="F321" s="45"/>
      <c r="G321" s="45"/>
      <c r="H321" s="38">
        <f>Personale_beregn!L312</f>
        <v>0</v>
      </c>
      <c r="I321" s="39">
        <f>Personale_beregn!M312</f>
        <v>0</v>
      </c>
      <c r="J321" s="122">
        <f t="shared" si="8"/>
        <v>0</v>
      </c>
      <c r="K321" s="12" t="str">
        <f t="shared" si="9"/>
        <v/>
      </c>
    </row>
    <row r="322" spans="3:11" x14ac:dyDescent="0.3">
      <c r="C322" s="42"/>
      <c r="D322" s="43"/>
      <c r="E322" s="43"/>
      <c r="F322" s="45"/>
      <c r="G322" s="45"/>
      <c r="H322" s="38">
        <f>Personale_beregn!L313</f>
        <v>0</v>
      </c>
      <c r="I322" s="39">
        <f>Personale_beregn!M313</f>
        <v>0</v>
      </c>
      <c r="J322" s="122">
        <f t="shared" si="8"/>
        <v>0</v>
      </c>
      <c r="K322" s="12" t="str">
        <f t="shared" si="9"/>
        <v/>
      </c>
    </row>
    <row r="323" spans="3:11" x14ac:dyDescent="0.3">
      <c r="C323" s="42"/>
      <c r="D323" s="43"/>
      <c r="E323" s="43"/>
      <c r="F323" s="45"/>
      <c r="G323" s="45"/>
      <c r="H323" s="38">
        <f>Personale_beregn!L314</f>
        <v>0</v>
      </c>
      <c r="I323" s="39">
        <f>Personale_beregn!M314</f>
        <v>0</v>
      </c>
      <c r="J323" s="122">
        <f t="shared" si="8"/>
        <v>0</v>
      </c>
      <c r="K323" s="12" t="str">
        <f t="shared" si="9"/>
        <v/>
      </c>
    </row>
    <row r="324" spans="3:11" x14ac:dyDescent="0.3">
      <c r="C324" s="42"/>
      <c r="D324" s="43"/>
      <c r="E324" s="43"/>
      <c r="F324" s="45"/>
      <c r="G324" s="45"/>
      <c r="H324" s="38">
        <f>Personale_beregn!L315</f>
        <v>0</v>
      </c>
      <c r="I324" s="39">
        <f>Personale_beregn!M315</f>
        <v>0</v>
      </c>
      <c r="J324" s="122">
        <f t="shared" si="8"/>
        <v>0</v>
      </c>
      <c r="K324" s="12" t="str">
        <f t="shared" si="9"/>
        <v/>
      </c>
    </row>
    <row r="325" spans="3:11" x14ac:dyDescent="0.3">
      <c r="C325" s="42"/>
      <c r="D325" s="43"/>
      <c r="E325" s="43"/>
      <c r="F325" s="45"/>
      <c r="G325" s="45"/>
      <c r="H325" s="38">
        <f>Personale_beregn!L316</f>
        <v>0</v>
      </c>
      <c r="I325" s="39">
        <f>Personale_beregn!M316</f>
        <v>0</v>
      </c>
      <c r="J325" s="122">
        <f t="shared" si="8"/>
        <v>0</v>
      </c>
      <c r="K325" s="12" t="str">
        <f t="shared" si="9"/>
        <v/>
      </c>
    </row>
    <row r="326" spans="3:11" x14ac:dyDescent="0.3">
      <c r="C326" s="42"/>
      <c r="D326" s="43"/>
      <c r="E326" s="43"/>
      <c r="F326" s="45"/>
      <c r="G326" s="45"/>
      <c r="H326" s="38">
        <f>Personale_beregn!L317</f>
        <v>0</v>
      </c>
      <c r="I326" s="39">
        <f>Personale_beregn!M317</f>
        <v>0</v>
      </c>
      <c r="J326" s="122">
        <f t="shared" si="8"/>
        <v>0</v>
      </c>
      <c r="K326" s="12" t="str">
        <f t="shared" si="9"/>
        <v/>
      </c>
    </row>
    <row r="327" spans="3:11" x14ac:dyDescent="0.3">
      <c r="C327" s="42"/>
      <c r="D327" s="43"/>
      <c r="E327" s="43"/>
      <c r="F327" s="45"/>
      <c r="G327" s="45"/>
      <c r="H327" s="38">
        <f>Personale_beregn!L318</f>
        <v>0</v>
      </c>
      <c r="I327" s="39">
        <f>Personale_beregn!M318</f>
        <v>0</v>
      </c>
      <c r="J327" s="122">
        <f t="shared" si="8"/>
        <v>0</v>
      </c>
      <c r="K327" s="12" t="str">
        <f t="shared" si="9"/>
        <v/>
      </c>
    </row>
    <row r="328" spans="3:11" x14ac:dyDescent="0.3">
      <c r="C328" s="42"/>
      <c r="D328" s="43"/>
      <c r="E328" s="43"/>
      <c r="F328" s="45"/>
      <c r="G328" s="45"/>
      <c r="H328" s="38">
        <f>Personale_beregn!L319</f>
        <v>0</v>
      </c>
      <c r="I328" s="39">
        <f>Personale_beregn!M319</f>
        <v>0</v>
      </c>
      <c r="J328" s="122">
        <f t="shared" si="8"/>
        <v>0</v>
      </c>
      <c r="K328" s="12" t="str">
        <f t="shared" si="9"/>
        <v/>
      </c>
    </row>
    <row r="329" spans="3:11" x14ac:dyDescent="0.3">
      <c r="C329" s="42"/>
      <c r="D329" s="43"/>
      <c r="E329" s="43"/>
      <c r="F329" s="45"/>
      <c r="G329" s="45"/>
      <c r="H329" s="38">
        <f>Personale_beregn!L320</f>
        <v>0</v>
      </c>
      <c r="I329" s="39">
        <f>Personale_beregn!M320</f>
        <v>0</v>
      </c>
      <c r="J329" s="122">
        <f t="shared" si="8"/>
        <v>0</v>
      </c>
      <c r="K329" s="12" t="str">
        <f t="shared" si="9"/>
        <v/>
      </c>
    </row>
    <row r="330" spans="3:11" x14ac:dyDescent="0.3">
      <c r="C330" s="42"/>
      <c r="D330" s="43"/>
      <c r="E330" s="43"/>
      <c r="F330" s="45"/>
      <c r="G330" s="45"/>
      <c r="H330" s="38">
        <f>Personale_beregn!L321</f>
        <v>0</v>
      </c>
      <c r="I330" s="39">
        <f>Personale_beregn!M321</f>
        <v>0</v>
      </c>
      <c r="J330" s="122">
        <f t="shared" si="8"/>
        <v>0</v>
      </c>
      <c r="K330" s="12" t="str">
        <f t="shared" si="9"/>
        <v/>
      </c>
    </row>
    <row r="331" spans="3:11" x14ac:dyDescent="0.3">
      <c r="C331" s="42"/>
      <c r="D331" s="43"/>
      <c r="E331" s="43"/>
      <c r="F331" s="45"/>
      <c r="G331" s="45"/>
      <c r="H331" s="38">
        <f>Personale_beregn!L322</f>
        <v>0</v>
      </c>
      <c r="I331" s="39">
        <f>Personale_beregn!M322</f>
        <v>0</v>
      </c>
      <c r="J331" s="122">
        <f t="shared" si="8"/>
        <v>0</v>
      </c>
      <c r="K331" s="12" t="str">
        <f t="shared" si="9"/>
        <v/>
      </c>
    </row>
    <row r="332" spans="3:11" x14ac:dyDescent="0.3">
      <c r="C332" s="42"/>
      <c r="D332" s="43"/>
      <c r="E332" s="43"/>
      <c r="F332" s="45"/>
      <c r="G332" s="45"/>
      <c r="H332" s="38">
        <f>Personale_beregn!L323</f>
        <v>0</v>
      </c>
      <c r="I332" s="39">
        <f>Personale_beregn!M323</f>
        <v>0</v>
      </c>
      <c r="J332" s="122">
        <f t="shared" si="8"/>
        <v>0</v>
      </c>
      <c r="K332" s="12" t="str">
        <f t="shared" si="9"/>
        <v/>
      </c>
    </row>
    <row r="333" spans="3:11" x14ac:dyDescent="0.3">
      <c r="C333" s="42"/>
      <c r="D333" s="43"/>
      <c r="E333" s="43"/>
      <c r="F333" s="45"/>
      <c r="G333" s="45"/>
      <c r="H333" s="38">
        <f>Personale_beregn!L324</f>
        <v>0</v>
      </c>
      <c r="I333" s="39">
        <f>Personale_beregn!M324</f>
        <v>0</v>
      </c>
      <c r="J333" s="122">
        <f t="shared" si="8"/>
        <v>0</v>
      </c>
      <c r="K333" s="12" t="str">
        <f t="shared" si="9"/>
        <v/>
      </c>
    </row>
    <row r="334" spans="3:11" x14ac:dyDescent="0.3">
      <c r="C334" s="42"/>
      <c r="D334" s="43"/>
      <c r="E334" s="43"/>
      <c r="F334" s="45"/>
      <c r="G334" s="45"/>
      <c r="H334" s="38">
        <f>Personale_beregn!L325</f>
        <v>0</v>
      </c>
      <c r="I334" s="39">
        <f>Personale_beregn!M325</f>
        <v>0</v>
      </c>
      <c r="J334" s="122">
        <f t="shared" si="8"/>
        <v>0</v>
      </c>
      <c r="K334" s="12" t="str">
        <f t="shared" si="9"/>
        <v/>
      </c>
    </row>
    <row r="335" spans="3:11" x14ac:dyDescent="0.3">
      <c r="C335" s="42"/>
      <c r="D335" s="43"/>
      <c r="E335" s="43"/>
      <c r="F335" s="45"/>
      <c r="G335" s="45"/>
      <c r="H335" s="38">
        <f>Personale_beregn!L326</f>
        <v>0</v>
      </c>
      <c r="I335" s="39">
        <f>Personale_beregn!M326</f>
        <v>0</v>
      </c>
      <c r="J335" s="122">
        <f t="shared" si="8"/>
        <v>0</v>
      </c>
      <c r="K335" s="12" t="str">
        <f t="shared" si="9"/>
        <v/>
      </c>
    </row>
    <row r="336" spans="3:11" x14ac:dyDescent="0.3">
      <c r="C336" s="42"/>
      <c r="D336" s="43"/>
      <c r="E336" s="43"/>
      <c r="F336" s="45"/>
      <c r="G336" s="45"/>
      <c r="H336" s="38">
        <f>Personale_beregn!L327</f>
        <v>0</v>
      </c>
      <c r="I336" s="39">
        <f>Personale_beregn!M327</f>
        <v>0</v>
      </c>
      <c r="J336" s="122">
        <f t="shared" si="8"/>
        <v>0</v>
      </c>
      <c r="K336" s="12" t="str">
        <f t="shared" si="9"/>
        <v/>
      </c>
    </row>
    <row r="337" spans="3:11" x14ac:dyDescent="0.3">
      <c r="C337" s="42"/>
      <c r="D337" s="43"/>
      <c r="E337" s="43"/>
      <c r="F337" s="45"/>
      <c r="G337" s="45"/>
      <c r="H337" s="38">
        <f>Personale_beregn!L328</f>
        <v>0</v>
      </c>
      <c r="I337" s="39">
        <f>Personale_beregn!M328</f>
        <v>0</v>
      </c>
      <c r="J337" s="122">
        <f t="shared" si="8"/>
        <v>0</v>
      </c>
      <c r="K337" s="12" t="str">
        <f t="shared" si="9"/>
        <v/>
      </c>
    </row>
    <row r="338" spans="3:11" x14ac:dyDescent="0.3">
      <c r="C338" s="42"/>
      <c r="D338" s="43"/>
      <c r="E338" s="43"/>
      <c r="F338" s="45"/>
      <c r="G338" s="45"/>
      <c r="H338" s="38">
        <f>Personale_beregn!L329</f>
        <v>0</v>
      </c>
      <c r="I338" s="39">
        <f>Personale_beregn!M329</f>
        <v>0</v>
      </c>
      <c r="J338" s="122">
        <f t="shared" si="8"/>
        <v>0</v>
      </c>
      <c r="K338" s="12" t="str">
        <f t="shared" si="9"/>
        <v/>
      </c>
    </row>
    <row r="339" spans="3:11" x14ac:dyDescent="0.3">
      <c r="C339" s="42"/>
      <c r="D339" s="43"/>
      <c r="E339" s="43"/>
      <c r="F339" s="45"/>
      <c r="G339" s="45"/>
      <c r="H339" s="38">
        <f>Personale_beregn!L330</f>
        <v>0</v>
      </c>
      <c r="I339" s="39">
        <f>Personale_beregn!M330</f>
        <v>0</v>
      </c>
      <c r="J339" s="122">
        <f t="shared" si="8"/>
        <v>0</v>
      </c>
      <c r="K339" s="12" t="str">
        <f t="shared" si="9"/>
        <v/>
      </c>
    </row>
    <row r="340" spans="3:11" x14ac:dyDescent="0.3">
      <c r="C340" s="42"/>
      <c r="D340" s="43"/>
      <c r="E340" s="43"/>
      <c r="F340" s="45"/>
      <c r="G340" s="45"/>
      <c r="H340" s="38">
        <f>Personale_beregn!L331</f>
        <v>0</v>
      </c>
      <c r="I340" s="39">
        <f>Personale_beregn!M331</f>
        <v>0</v>
      </c>
      <c r="J340" s="122">
        <f t="shared" si="8"/>
        <v>0</v>
      </c>
      <c r="K340" s="12" t="str">
        <f t="shared" si="9"/>
        <v/>
      </c>
    </row>
    <row r="341" spans="3:11" x14ac:dyDescent="0.3">
      <c r="C341" s="42"/>
      <c r="D341" s="43"/>
      <c r="E341" s="43"/>
      <c r="F341" s="45"/>
      <c r="G341" s="45"/>
      <c r="H341" s="38">
        <f>Personale_beregn!L332</f>
        <v>0</v>
      </c>
      <c r="I341" s="39">
        <f>Personale_beregn!M332</f>
        <v>0</v>
      </c>
      <c r="J341" s="122">
        <f t="shared" si="8"/>
        <v>0</v>
      </c>
      <c r="K341" s="12" t="str">
        <f t="shared" si="9"/>
        <v/>
      </c>
    </row>
    <row r="342" spans="3:11" x14ac:dyDescent="0.3">
      <c r="C342" s="42"/>
      <c r="D342" s="43"/>
      <c r="E342" s="43"/>
      <c r="F342" s="45"/>
      <c r="G342" s="45"/>
      <c r="H342" s="38">
        <f>Personale_beregn!L333</f>
        <v>0</v>
      </c>
      <c r="I342" s="39">
        <f>Personale_beregn!M333</f>
        <v>0</v>
      </c>
      <c r="J342" s="122">
        <f t="shared" si="8"/>
        <v>0</v>
      </c>
      <c r="K342" s="12" t="str">
        <f t="shared" si="9"/>
        <v/>
      </c>
    </row>
    <row r="343" spans="3:11" x14ac:dyDescent="0.3">
      <c r="C343" s="42"/>
      <c r="D343" s="43"/>
      <c r="E343" s="43"/>
      <c r="F343" s="45"/>
      <c r="G343" s="45"/>
      <c r="H343" s="38">
        <f>Personale_beregn!L334</f>
        <v>0</v>
      </c>
      <c r="I343" s="39">
        <f>Personale_beregn!M334</f>
        <v>0</v>
      </c>
      <c r="J343" s="122">
        <f t="shared" si="8"/>
        <v>0</v>
      </c>
      <c r="K343" s="12" t="str">
        <f t="shared" si="9"/>
        <v/>
      </c>
    </row>
    <row r="344" spans="3:11" x14ac:dyDescent="0.3">
      <c r="C344" s="42"/>
      <c r="D344" s="43"/>
      <c r="E344" s="43"/>
      <c r="F344" s="45"/>
      <c r="G344" s="45"/>
      <c r="H344" s="38">
        <f>Personale_beregn!L335</f>
        <v>0</v>
      </c>
      <c r="I344" s="39">
        <f>Personale_beregn!M335</f>
        <v>0</v>
      </c>
      <c r="J344" s="122">
        <f t="shared" si="8"/>
        <v>0</v>
      </c>
      <c r="K344" s="12" t="str">
        <f t="shared" si="9"/>
        <v/>
      </c>
    </row>
    <row r="345" spans="3:11" x14ac:dyDescent="0.3">
      <c r="C345" s="42"/>
      <c r="D345" s="43"/>
      <c r="E345" s="43"/>
      <c r="F345" s="45"/>
      <c r="G345" s="45"/>
      <c r="H345" s="38">
        <f>Personale_beregn!L336</f>
        <v>0</v>
      </c>
      <c r="I345" s="39">
        <f>Personale_beregn!M336</f>
        <v>0</v>
      </c>
      <c r="J345" s="122">
        <f t="shared" si="8"/>
        <v>0</v>
      </c>
      <c r="K345" s="12" t="str">
        <f t="shared" si="9"/>
        <v/>
      </c>
    </row>
    <row r="346" spans="3:11" x14ac:dyDescent="0.3">
      <c r="C346" s="42"/>
      <c r="D346" s="43"/>
      <c r="E346" s="43"/>
      <c r="F346" s="45"/>
      <c r="G346" s="45"/>
      <c r="H346" s="38">
        <f>Personale_beregn!L337</f>
        <v>0</v>
      </c>
      <c r="I346" s="39">
        <f>Personale_beregn!M337</f>
        <v>0</v>
      </c>
      <c r="J346" s="122">
        <f t="shared" si="8"/>
        <v>0</v>
      </c>
      <c r="K346" s="12" t="str">
        <f t="shared" si="9"/>
        <v/>
      </c>
    </row>
    <row r="347" spans="3:11" x14ac:dyDescent="0.3">
      <c r="C347" s="42"/>
      <c r="D347" s="43"/>
      <c r="E347" s="43"/>
      <c r="F347" s="45"/>
      <c r="G347" s="45"/>
      <c r="H347" s="38">
        <f>Personale_beregn!L338</f>
        <v>0</v>
      </c>
      <c r="I347" s="39">
        <f>Personale_beregn!M338</f>
        <v>0</v>
      </c>
      <c r="J347" s="122">
        <f t="shared" si="8"/>
        <v>0</v>
      </c>
      <c r="K347" s="12" t="str">
        <f t="shared" si="9"/>
        <v/>
      </c>
    </row>
    <row r="348" spans="3:11" x14ac:dyDescent="0.3">
      <c r="C348" s="42"/>
      <c r="D348" s="43"/>
      <c r="E348" s="43"/>
      <c r="F348" s="45"/>
      <c r="G348" s="45"/>
      <c r="H348" s="38">
        <f>Personale_beregn!L339</f>
        <v>0</v>
      </c>
      <c r="I348" s="39">
        <f>Personale_beregn!M339</f>
        <v>0</v>
      </c>
      <c r="J348" s="122">
        <f t="shared" si="8"/>
        <v>0</v>
      </c>
      <c r="K348" s="12" t="str">
        <f t="shared" si="9"/>
        <v/>
      </c>
    </row>
    <row r="349" spans="3:11" x14ac:dyDescent="0.3">
      <c r="C349" s="42"/>
      <c r="D349" s="43"/>
      <c r="E349" s="43"/>
      <c r="F349" s="45"/>
      <c r="G349" s="45"/>
      <c r="H349" s="38">
        <f>Personale_beregn!L340</f>
        <v>0</v>
      </c>
      <c r="I349" s="39">
        <f>Personale_beregn!M340</f>
        <v>0</v>
      </c>
      <c r="J349" s="122">
        <f t="shared" si="8"/>
        <v>0</v>
      </c>
      <c r="K349" s="12" t="str">
        <f t="shared" si="9"/>
        <v/>
      </c>
    </row>
    <row r="350" spans="3:11" x14ac:dyDescent="0.3">
      <c r="C350" s="42"/>
      <c r="D350" s="43"/>
      <c r="E350" s="43"/>
      <c r="F350" s="45"/>
      <c r="G350" s="45"/>
      <c r="H350" s="38">
        <f>Personale_beregn!L341</f>
        <v>0</v>
      </c>
      <c r="I350" s="39">
        <f>Personale_beregn!M341</f>
        <v>0</v>
      </c>
      <c r="J350" s="122">
        <f t="shared" si="8"/>
        <v>0</v>
      </c>
      <c r="K350" s="12" t="str">
        <f t="shared" si="9"/>
        <v/>
      </c>
    </row>
    <row r="351" spans="3:11" x14ac:dyDescent="0.3">
      <c r="C351" s="42"/>
      <c r="D351" s="43"/>
      <c r="E351" s="43"/>
      <c r="F351" s="45"/>
      <c r="G351" s="45"/>
      <c r="H351" s="38">
        <f>Personale_beregn!L342</f>
        <v>0</v>
      </c>
      <c r="I351" s="39">
        <f>Personale_beregn!M342</f>
        <v>0</v>
      </c>
      <c r="J351" s="122">
        <f t="shared" si="8"/>
        <v>0</v>
      </c>
      <c r="K351" s="12" t="str">
        <f t="shared" si="9"/>
        <v/>
      </c>
    </row>
    <row r="352" spans="3:11" x14ac:dyDescent="0.3">
      <c r="C352" s="42"/>
      <c r="D352" s="43"/>
      <c r="E352" s="43"/>
      <c r="F352" s="45"/>
      <c r="G352" s="45"/>
      <c r="H352" s="38">
        <f>Personale_beregn!L343</f>
        <v>0</v>
      </c>
      <c r="I352" s="39">
        <f>Personale_beregn!M343</f>
        <v>0</v>
      </c>
      <c r="J352" s="122">
        <f t="shared" si="8"/>
        <v>0</v>
      </c>
      <c r="K352" s="12" t="str">
        <f t="shared" si="9"/>
        <v/>
      </c>
    </row>
    <row r="353" spans="3:11" x14ac:dyDescent="0.3">
      <c r="C353" s="42"/>
      <c r="D353" s="43"/>
      <c r="E353" s="43"/>
      <c r="F353" s="45"/>
      <c r="G353" s="45"/>
      <c r="H353" s="38">
        <f>Personale_beregn!L344</f>
        <v>0</v>
      </c>
      <c r="I353" s="39">
        <f>Personale_beregn!M344</f>
        <v>0</v>
      </c>
      <c r="J353" s="122">
        <f t="shared" si="8"/>
        <v>0</v>
      </c>
      <c r="K353" s="12" t="str">
        <f t="shared" si="9"/>
        <v/>
      </c>
    </row>
    <row r="354" spans="3:11" x14ac:dyDescent="0.3">
      <c r="C354" s="42"/>
      <c r="D354" s="43"/>
      <c r="E354" s="43"/>
      <c r="F354" s="45"/>
      <c r="G354" s="45"/>
      <c r="H354" s="38">
        <f>Personale_beregn!L345</f>
        <v>0</v>
      </c>
      <c r="I354" s="39">
        <f>Personale_beregn!M345</f>
        <v>0</v>
      </c>
      <c r="J354" s="122">
        <f t="shared" si="8"/>
        <v>0</v>
      </c>
      <c r="K354" s="12" t="str">
        <f t="shared" si="9"/>
        <v/>
      </c>
    </row>
    <row r="355" spans="3:11" x14ac:dyDescent="0.3">
      <c r="C355" s="42"/>
      <c r="D355" s="43"/>
      <c r="E355" s="43"/>
      <c r="F355" s="45"/>
      <c r="G355" s="45"/>
      <c r="H355" s="38">
        <f>Personale_beregn!L346</f>
        <v>0</v>
      </c>
      <c r="I355" s="39">
        <f>Personale_beregn!M346</f>
        <v>0</v>
      </c>
      <c r="J355" s="122">
        <f t="shared" si="8"/>
        <v>0</v>
      </c>
      <c r="K355" s="12" t="str">
        <f t="shared" si="9"/>
        <v/>
      </c>
    </row>
    <row r="356" spans="3:11" x14ac:dyDescent="0.3">
      <c r="C356" s="42"/>
      <c r="D356" s="43"/>
      <c r="E356" s="43"/>
      <c r="F356" s="45"/>
      <c r="G356" s="45"/>
      <c r="H356" s="38">
        <f>Personale_beregn!L347</f>
        <v>0</v>
      </c>
      <c r="I356" s="39">
        <f>Personale_beregn!M347</f>
        <v>0</v>
      </c>
      <c r="J356" s="122">
        <f t="shared" si="8"/>
        <v>0</v>
      </c>
      <c r="K356" s="12" t="str">
        <f t="shared" si="9"/>
        <v/>
      </c>
    </row>
    <row r="357" spans="3:11" x14ac:dyDescent="0.3">
      <c r="C357" s="42"/>
      <c r="D357" s="43"/>
      <c r="E357" s="43"/>
      <c r="F357" s="45"/>
      <c r="G357" s="45"/>
      <c r="H357" s="38">
        <f>Personale_beregn!L348</f>
        <v>0</v>
      </c>
      <c r="I357" s="39">
        <f>Personale_beregn!M348</f>
        <v>0</v>
      </c>
      <c r="J357" s="122">
        <f t="shared" si="8"/>
        <v>0</v>
      </c>
      <c r="K357" s="12" t="str">
        <f t="shared" si="9"/>
        <v/>
      </c>
    </row>
    <row r="358" spans="3:11" x14ac:dyDescent="0.3">
      <c r="C358" s="42"/>
      <c r="D358" s="43"/>
      <c r="E358" s="43"/>
      <c r="F358" s="45"/>
      <c r="G358" s="45"/>
      <c r="H358" s="38">
        <f>Personale_beregn!L349</f>
        <v>0</v>
      </c>
      <c r="I358" s="39">
        <f>Personale_beregn!M349</f>
        <v>0</v>
      </c>
      <c r="J358" s="122">
        <f t="shared" si="8"/>
        <v>0</v>
      </c>
      <c r="K358" s="12" t="str">
        <f t="shared" si="9"/>
        <v/>
      </c>
    </row>
    <row r="359" spans="3:11" x14ac:dyDescent="0.3">
      <c r="C359" s="42"/>
      <c r="D359" s="43"/>
      <c r="E359" s="43"/>
      <c r="F359" s="45"/>
      <c r="G359" s="45"/>
      <c r="H359" s="38">
        <f>Personale_beregn!L350</f>
        <v>0</v>
      </c>
      <c r="I359" s="39">
        <f>Personale_beregn!M350</f>
        <v>0</v>
      </c>
      <c r="J359" s="122">
        <f t="shared" si="8"/>
        <v>0</v>
      </c>
      <c r="K359" s="12" t="str">
        <f t="shared" si="9"/>
        <v/>
      </c>
    </row>
    <row r="360" spans="3:11" x14ac:dyDescent="0.3">
      <c r="C360" s="42"/>
      <c r="D360" s="43"/>
      <c r="E360" s="43"/>
      <c r="F360" s="45"/>
      <c r="G360" s="45"/>
      <c r="H360" s="38">
        <f>Personale_beregn!L351</f>
        <v>0</v>
      </c>
      <c r="I360" s="39">
        <f>Personale_beregn!M351</f>
        <v>0</v>
      </c>
      <c r="J360" s="122">
        <f t="shared" si="8"/>
        <v>0</v>
      </c>
      <c r="K360" s="12" t="str">
        <f t="shared" si="9"/>
        <v/>
      </c>
    </row>
    <row r="361" spans="3:11" x14ac:dyDescent="0.3">
      <c r="C361" s="42"/>
      <c r="D361" s="43"/>
      <c r="E361" s="43"/>
      <c r="F361" s="45"/>
      <c r="G361" s="45"/>
      <c r="H361" s="38">
        <f>Personale_beregn!L352</f>
        <v>0</v>
      </c>
      <c r="I361" s="39">
        <f>Personale_beregn!M352</f>
        <v>0</v>
      </c>
      <c r="J361" s="122">
        <f t="shared" si="8"/>
        <v>0</v>
      </c>
      <c r="K361" s="12" t="str">
        <f t="shared" si="9"/>
        <v/>
      </c>
    </row>
    <row r="362" spans="3:11" x14ac:dyDescent="0.3">
      <c r="C362" s="42"/>
      <c r="D362" s="43"/>
      <c r="E362" s="43"/>
      <c r="F362" s="45"/>
      <c r="G362" s="45"/>
      <c r="H362" s="38">
        <f>Personale_beregn!L353</f>
        <v>0</v>
      </c>
      <c r="I362" s="39">
        <f>Personale_beregn!M353</f>
        <v>0</v>
      </c>
      <c r="J362" s="122">
        <f t="shared" si="8"/>
        <v>0</v>
      </c>
      <c r="K362" s="12" t="str">
        <f t="shared" si="9"/>
        <v/>
      </c>
    </row>
    <row r="363" spans="3:11" x14ac:dyDescent="0.3">
      <c r="C363" s="42"/>
      <c r="D363" s="43"/>
      <c r="E363" s="43"/>
      <c r="F363" s="45"/>
      <c r="G363" s="45"/>
      <c r="H363" s="38">
        <f>Personale_beregn!L354</f>
        <v>0</v>
      </c>
      <c r="I363" s="39">
        <f>Personale_beregn!M354</f>
        <v>0</v>
      </c>
      <c r="J363" s="122">
        <f t="shared" si="8"/>
        <v>0</v>
      </c>
      <c r="K363" s="12" t="str">
        <f t="shared" si="9"/>
        <v/>
      </c>
    </row>
    <row r="364" spans="3:11" x14ac:dyDescent="0.3">
      <c r="C364" s="42"/>
      <c r="D364" s="43"/>
      <c r="E364" s="43"/>
      <c r="F364" s="45"/>
      <c r="G364" s="45"/>
      <c r="H364" s="38">
        <f>Personale_beregn!L355</f>
        <v>0</v>
      </c>
      <c r="I364" s="39">
        <f>Personale_beregn!M355</f>
        <v>0</v>
      </c>
      <c r="J364" s="122">
        <f t="shared" si="8"/>
        <v>0</v>
      </c>
      <c r="K364" s="12" t="str">
        <f t="shared" si="9"/>
        <v/>
      </c>
    </row>
    <row r="365" spans="3:11" x14ac:dyDescent="0.3">
      <c r="C365" s="42"/>
      <c r="D365" s="43"/>
      <c r="E365" s="43"/>
      <c r="F365" s="45"/>
      <c r="G365" s="45"/>
      <c r="H365" s="38">
        <f>Personale_beregn!L356</f>
        <v>0</v>
      </c>
      <c r="I365" s="39">
        <f>Personale_beregn!M356</f>
        <v>0</v>
      </c>
      <c r="J365" s="122">
        <f t="shared" si="8"/>
        <v>0</v>
      </c>
      <c r="K365" s="12" t="str">
        <f t="shared" si="9"/>
        <v/>
      </c>
    </row>
    <row r="366" spans="3:11" x14ac:dyDescent="0.3">
      <c r="C366" s="42"/>
      <c r="D366" s="43"/>
      <c r="E366" s="43"/>
      <c r="F366" s="45"/>
      <c r="G366" s="45"/>
      <c r="H366" s="38">
        <f>Personale_beregn!L357</f>
        <v>0</v>
      </c>
      <c r="I366" s="39">
        <f>Personale_beregn!M357</f>
        <v>0</v>
      </c>
      <c r="J366" s="122">
        <f t="shared" ref="J366:J429" si="10">IF(OR(D366="",E366=""),0,IF(AND(AND(D366&lt;&gt;"",E366&lt;&gt;""),D366&gt;E366),1,IF(AND(år&lt;&gt;0,(AND(OR(YEAR(D366)&lt;&gt;år,YEAR(E366)&lt;&gt;år))),OR(YEAR(D366&lt;&gt;""),YEAR(E366&lt;&gt;""))),1,0)))</f>
        <v>0</v>
      </c>
      <c r="K366" s="12" t="str">
        <f t="shared" ref="K366:K429" si="11">IF(AND(AND(D366&lt;&gt;"",E366&lt;&gt;""),D366&gt;E366),"Der er foretaget en indtastningsfejl. Indskrivningsdatoen ligger efter udskrivningsdatoen, hvilket medfører, at fuldtidsomregningen bliver negativ",IF(OR(D366="",E366=""),"",IF(AND(år&lt;&gt;0,(AND(OR(YEAR(D366)&lt;&gt;år,YEAR(E366)&lt;&gt;år))),OR(YEAR(D366&lt;&gt;""),YEAR(E366&lt;&gt;""))),"Der er foretaget en indtastningsfejl. Indskrivnings- eller udskrivningsdatoen er ikke i overenstemmelse med det angivne beregningsår (trin 1)","")))</f>
        <v/>
      </c>
    </row>
    <row r="367" spans="3:11" x14ac:dyDescent="0.3">
      <c r="C367" s="42"/>
      <c r="D367" s="43"/>
      <c r="E367" s="43"/>
      <c r="F367" s="45"/>
      <c r="G367" s="45"/>
      <c r="H367" s="38">
        <f>Personale_beregn!L358</f>
        <v>0</v>
      </c>
      <c r="I367" s="39">
        <f>Personale_beregn!M358</f>
        <v>0</v>
      </c>
      <c r="J367" s="122">
        <f t="shared" si="10"/>
        <v>0</v>
      </c>
      <c r="K367" s="12" t="str">
        <f t="shared" si="11"/>
        <v/>
      </c>
    </row>
    <row r="368" spans="3:11" x14ac:dyDescent="0.3">
      <c r="C368" s="42"/>
      <c r="D368" s="43"/>
      <c r="E368" s="43"/>
      <c r="F368" s="45"/>
      <c r="G368" s="45"/>
      <c r="H368" s="38">
        <f>Personale_beregn!L359</f>
        <v>0</v>
      </c>
      <c r="I368" s="39">
        <f>Personale_beregn!M359</f>
        <v>0</v>
      </c>
      <c r="J368" s="122">
        <f t="shared" si="10"/>
        <v>0</v>
      </c>
      <c r="K368" s="12" t="str">
        <f t="shared" si="11"/>
        <v/>
      </c>
    </row>
    <row r="369" spans="3:11" x14ac:dyDescent="0.3">
      <c r="C369" s="42"/>
      <c r="D369" s="43"/>
      <c r="E369" s="43"/>
      <c r="F369" s="45"/>
      <c r="G369" s="45"/>
      <c r="H369" s="38">
        <f>Personale_beregn!L360</f>
        <v>0</v>
      </c>
      <c r="I369" s="39">
        <f>Personale_beregn!M360</f>
        <v>0</v>
      </c>
      <c r="J369" s="122">
        <f t="shared" si="10"/>
        <v>0</v>
      </c>
      <c r="K369" s="12" t="str">
        <f t="shared" si="11"/>
        <v/>
      </c>
    </row>
    <row r="370" spans="3:11" x14ac:dyDescent="0.3">
      <c r="C370" s="42"/>
      <c r="D370" s="43"/>
      <c r="E370" s="43"/>
      <c r="F370" s="45"/>
      <c r="G370" s="45"/>
      <c r="H370" s="38">
        <f>Personale_beregn!L361</f>
        <v>0</v>
      </c>
      <c r="I370" s="39">
        <f>Personale_beregn!M361</f>
        <v>0</v>
      </c>
      <c r="J370" s="122">
        <f t="shared" si="10"/>
        <v>0</v>
      </c>
      <c r="K370" s="12" t="str">
        <f t="shared" si="11"/>
        <v/>
      </c>
    </row>
    <row r="371" spans="3:11" x14ac:dyDescent="0.3">
      <c r="C371" s="42"/>
      <c r="D371" s="43"/>
      <c r="E371" s="43"/>
      <c r="F371" s="45"/>
      <c r="G371" s="45"/>
      <c r="H371" s="38">
        <f>Personale_beregn!L362</f>
        <v>0</v>
      </c>
      <c r="I371" s="39">
        <f>Personale_beregn!M362</f>
        <v>0</v>
      </c>
      <c r="J371" s="122">
        <f t="shared" si="10"/>
        <v>0</v>
      </c>
      <c r="K371" s="12" t="str">
        <f t="shared" si="11"/>
        <v/>
      </c>
    </row>
    <row r="372" spans="3:11" x14ac:dyDescent="0.3">
      <c r="C372" s="42"/>
      <c r="D372" s="43"/>
      <c r="E372" s="43"/>
      <c r="F372" s="45"/>
      <c r="G372" s="45"/>
      <c r="H372" s="38">
        <f>Personale_beregn!L363</f>
        <v>0</v>
      </c>
      <c r="I372" s="39">
        <f>Personale_beregn!M363</f>
        <v>0</v>
      </c>
      <c r="J372" s="122">
        <f t="shared" si="10"/>
        <v>0</v>
      </c>
      <c r="K372" s="12" t="str">
        <f t="shared" si="11"/>
        <v/>
      </c>
    </row>
    <row r="373" spans="3:11" x14ac:dyDescent="0.3">
      <c r="C373" s="42"/>
      <c r="D373" s="43"/>
      <c r="E373" s="43"/>
      <c r="F373" s="45"/>
      <c r="G373" s="45"/>
      <c r="H373" s="38">
        <f>Personale_beregn!L364</f>
        <v>0</v>
      </c>
      <c r="I373" s="39">
        <f>Personale_beregn!M364</f>
        <v>0</v>
      </c>
      <c r="J373" s="122">
        <f t="shared" si="10"/>
        <v>0</v>
      </c>
      <c r="K373" s="12" t="str">
        <f t="shared" si="11"/>
        <v/>
      </c>
    </row>
    <row r="374" spans="3:11" x14ac:dyDescent="0.3">
      <c r="C374" s="42"/>
      <c r="D374" s="43"/>
      <c r="E374" s="43"/>
      <c r="F374" s="45"/>
      <c r="G374" s="45"/>
      <c r="H374" s="38">
        <f>Personale_beregn!L365</f>
        <v>0</v>
      </c>
      <c r="I374" s="39">
        <f>Personale_beregn!M365</f>
        <v>0</v>
      </c>
      <c r="J374" s="122">
        <f t="shared" si="10"/>
        <v>0</v>
      </c>
      <c r="K374" s="12" t="str">
        <f t="shared" si="11"/>
        <v/>
      </c>
    </row>
    <row r="375" spans="3:11" x14ac:dyDescent="0.3">
      <c r="C375" s="42"/>
      <c r="D375" s="43"/>
      <c r="E375" s="43"/>
      <c r="F375" s="45"/>
      <c r="G375" s="45"/>
      <c r="H375" s="38">
        <f>Personale_beregn!L366</f>
        <v>0</v>
      </c>
      <c r="I375" s="39">
        <f>Personale_beregn!M366</f>
        <v>0</v>
      </c>
      <c r="J375" s="122">
        <f t="shared" si="10"/>
        <v>0</v>
      </c>
      <c r="K375" s="12" t="str">
        <f t="shared" si="11"/>
        <v/>
      </c>
    </row>
    <row r="376" spans="3:11" x14ac:dyDescent="0.3">
      <c r="C376" s="42"/>
      <c r="D376" s="43"/>
      <c r="E376" s="43"/>
      <c r="F376" s="45"/>
      <c r="G376" s="45"/>
      <c r="H376" s="38">
        <f>Personale_beregn!L367</f>
        <v>0</v>
      </c>
      <c r="I376" s="39">
        <f>Personale_beregn!M367</f>
        <v>0</v>
      </c>
      <c r="J376" s="122">
        <f t="shared" si="10"/>
        <v>0</v>
      </c>
      <c r="K376" s="12" t="str">
        <f t="shared" si="11"/>
        <v/>
      </c>
    </row>
    <row r="377" spans="3:11" x14ac:dyDescent="0.3">
      <c r="C377" s="42"/>
      <c r="D377" s="43"/>
      <c r="E377" s="43"/>
      <c r="F377" s="45"/>
      <c r="G377" s="45"/>
      <c r="H377" s="38">
        <f>Personale_beregn!L368</f>
        <v>0</v>
      </c>
      <c r="I377" s="39">
        <f>Personale_beregn!M368</f>
        <v>0</v>
      </c>
      <c r="J377" s="122">
        <f t="shared" si="10"/>
        <v>0</v>
      </c>
      <c r="K377" s="12" t="str">
        <f t="shared" si="11"/>
        <v/>
      </c>
    </row>
    <row r="378" spans="3:11" x14ac:dyDescent="0.3">
      <c r="C378" s="42"/>
      <c r="D378" s="43"/>
      <c r="E378" s="43"/>
      <c r="F378" s="45"/>
      <c r="G378" s="45"/>
      <c r="H378" s="38">
        <f>Personale_beregn!L369</f>
        <v>0</v>
      </c>
      <c r="I378" s="39">
        <f>Personale_beregn!M369</f>
        <v>0</v>
      </c>
      <c r="J378" s="122">
        <f t="shared" si="10"/>
        <v>0</v>
      </c>
      <c r="K378" s="12" t="str">
        <f t="shared" si="11"/>
        <v/>
      </c>
    </row>
    <row r="379" spans="3:11" x14ac:dyDescent="0.3">
      <c r="C379" s="42"/>
      <c r="D379" s="43"/>
      <c r="E379" s="43"/>
      <c r="F379" s="45"/>
      <c r="G379" s="45"/>
      <c r="H379" s="38">
        <f>Personale_beregn!L370</f>
        <v>0</v>
      </c>
      <c r="I379" s="39">
        <f>Personale_beregn!M370</f>
        <v>0</v>
      </c>
      <c r="J379" s="122">
        <f t="shared" si="10"/>
        <v>0</v>
      </c>
      <c r="K379" s="12" t="str">
        <f t="shared" si="11"/>
        <v/>
      </c>
    </row>
    <row r="380" spans="3:11" x14ac:dyDescent="0.3">
      <c r="C380" s="42"/>
      <c r="D380" s="43"/>
      <c r="E380" s="43"/>
      <c r="F380" s="45"/>
      <c r="G380" s="45"/>
      <c r="H380" s="38">
        <f>Personale_beregn!L371</f>
        <v>0</v>
      </c>
      <c r="I380" s="39">
        <f>Personale_beregn!M371</f>
        <v>0</v>
      </c>
      <c r="J380" s="122">
        <f t="shared" si="10"/>
        <v>0</v>
      </c>
      <c r="K380" s="12" t="str">
        <f t="shared" si="11"/>
        <v/>
      </c>
    </row>
    <row r="381" spans="3:11" x14ac:dyDescent="0.3">
      <c r="C381" s="42"/>
      <c r="D381" s="43"/>
      <c r="E381" s="43"/>
      <c r="F381" s="45"/>
      <c r="G381" s="45"/>
      <c r="H381" s="38">
        <f>Personale_beregn!L372</f>
        <v>0</v>
      </c>
      <c r="I381" s="39">
        <f>Personale_beregn!M372</f>
        <v>0</v>
      </c>
      <c r="J381" s="122">
        <f t="shared" si="10"/>
        <v>0</v>
      </c>
      <c r="K381" s="12" t="str">
        <f t="shared" si="11"/>
        <v/>
      </c>
    </row>
    <row r="382" spans="3:11" x14ac:dyDescent="0.3">
      <c r="C382" s="42"/>
      <c r="D382" s="43"/>
      <c r="E382" s="43"/>
      <c r="F382" s="45"/>
      <c r="G382" s="45"/>
      <c r="H382" s="38">
        <f>Personale_beregn!L373</f>
        <v>0</v>
      </c>
      <c r="I382" s="39">
        <f>Personale_beregn!M373</f>
        <v>0</v>
      </c>
      <c r="J382" s="122">
        <f t="shared" si="10"/>
        <v>0</v>
      </c>
      <c r="K382" s="12" t="str">
        <f t="shared" si="11"/>
        <v/>
      </c>
    </row>
    <row r="383" spans="3:11" x14ac:dyDescent="0.3">
      <c r="C383" s="42"/>
      <c r="D383" s="43"/>
      <c r="E383" s="43"/>
      <c r="F383" s="45"/>
      <c r="G383" s="45"/>
      <c r="H383" s="38">
        <f>Personale_beregn!L374</f>
        <v>0</v>
      </c>
      <c r="I383" s="39">
        <f>Personale_beregn!M374</f>
        <v>0</v>
      </c>
      <c r="J383" s="122">
        <f t="shared" si="10"/>
        <v>0</v>
      </c>
      <c r="K383" s="12" t="str">
        <f t="shared" si="11"/>
        <v/>
      </c>
    </row>
    <row r="384" spans="3:11" x14ac:dyDescent="0.3">
      <c r="C384" s="42"/>
      <c r="D384" s="43"/>
      <c r="E384" s="43"/>
      <c r="F384" s="45"/>
      <c r="G384" s="45"/>
      <c r="H384" s="38">
        <f>Personale_beregn!L375</f>
        <v>0</v>
      </c>
      <c r="I384" s="39">
        <f>Personale_beregn!M375</f>
        <v>0</v>
      </c>
      <c r="J384" s="122">
        <f t="shared" si="10"/>
        <v>0</v>
      </c>
      <c r="K384" s="12" t="str">
        <f t="shared" si="11"/>
        <v/>
      </c>
    </row>
    <row r="385" spans="3:11" x14ac:dyDescent="0.3">
      <c r="C385" s="42"/>
      <c r="D385" s="43"/>
      <c r="E385" s="43"/>
      <c r="F385" s="45"/>
      <c r="G385" s="45"/>
      <c r="H385" s="38">
        <f>Personale_beregn!L376</f>
        <v>0</v>
      </c>
      <c r="I385" s="39">
        <f>Personale_beregn!M376</f>
        <v>0</v>
      </c>
      <c r="J385" s="122">
        <f t="shared" si="10"/>
        <v>0</v>
      </c>
      <c r="K385" s="12" t="str">
        <f t="shared" si="11"/>
        <v/>
      </c>
    </row>
    <row r="386" spans="3:11" x14ac:dyDescent="0.3">
      <c r="C386" s="42"/>
      <c r="D386" s="43"/>
      <c r="E386" s="43"/>
      <c r="F386" s="45"/>
      <c r="G386" s="45"/>
      <c r="H386" s="38">
        <f>Personale_beregn!L377</f>
        <v>0</v>
      </c>
      <c r="I386" s="39">
        <f>Personale_beregn!M377</f>
        <v>0</v>
      </c>
      <c r="J386" s="122">
        <f t="shared" si="10"/>
        <v>0</v>
      </c>
      <c r="K386" s="12" t="str">
        <f t="shared" si="11"/>
        <v/>
      </c>
    </row>
    <row r="387" spans="3:11" x14ac:dyDescent="0.3">
      <c r="C387" s="42"/>
      <c r="D387" s="43"/>
      <c r="E387" s="43"/>
      <c r="F387" s="45"/>
      <c r="G387" s="45"/>
      <c r="H387" s="38">
        <f>Personale_beregn!L378</f>
        <v>0</v>
      </c>
      <c r="I387" s="39">
        <f>Personale_beregn!M378</f>
        <v>0</v>
      </c>
      <c r="J387" s="122">
        <f t="shared" si="10"/>
        <v>0</v>
      </c>
      <c r="K387" s="12" t="str">
        <f t="shared" si="11"/>
        <v/>
      </c>
    </row>
    <row r="388" spans="3:11" x14ac:dyDescent="0.3">
      <c r="C388" s="42"/>
      <c r="D388" s="43"/>
      <c r="E388" s="43"/>
      <c r="F388" s="45"/>
      <c r="G388" s="45"/>
      <c r="H388" s="38">
        <f>Personale_beregn!L379</f>
        <v>0</v>
      </c>
      <c r="I388" s="39">
        <f>Personale_beregn!M379</f>
        <v>0</v>
      </c>
      <c r="J388" s="122">
        <f t="shared" si="10"/>
        <v>0</v>
      </c>
      <c r="K388" s="12" t="str">
        <f t="shared" si="11"/>
        <v/>
      </c>
    </row>
    <row r="389" spans="3:11" x14ac:dyDescent="0.3">
      <c r="C389" s="42"/>
      <c r="D389" s="43"/>
      <c r="E389" s="43"/>
      <c r="F389" s="45"/>
      <c r="G389" s="45"/>
      <c r="H389" s="38">
        <f>Personale_beregn!L380</f>
        <v>0</v>
      </c>
      <c r="I389" s="39">
        <f>Personale_beregn!M380</f>
        <v>0</v>
      </c>
      <c r="J389" s="122">
        <f t="shared" si="10"/>
        <v>0</v>
      </c>
      <c r="K389" s="12" t="str">
        <f t="shared" si="11"/>
        <v/>
      </c>
    </row>
    <row r="390" spans="3:11" x14ac:dyDescent="0.3">
      <c r="C390" s="42"/>
      <c r="D390" s="43"/>
      <c r="E390" s="43"/>
      <c r="F390" s="45"/>
      <c r="G390" s="45"/>
      <c r="H390" s="38">
        <f>Personale_beregn!L381</f>
        <v>0</v>
      </c>
      <c r="I390" s="39">
        <f>Personale_beregn!M381</f>
        <v>0</v>
      </c>
      <c r="J390" s="122">
        <f t="shared" si="10"/>
        <v>0</v>
      </c>
      <c r="K390" s="12" t="str">
        <f t="shared" si="11"/>
        <v/>
      </c>
    </row>
    <row r="391" spans="3:11" x14ac:dyDescent="0.3">
      <c r="C391" s="42"/>
      <c r="D391" s="43"/>
      <c r="E391" s="43"/>
      <c r="F391" s="45"/>
      <c r="G391" s="45"/>
      <c r="H391" s="38">
        <f>Personale_beregn!L382</f>
        <v>0</v>
      </c>
      <c r="I391" s="39">
        <f>Personale_beregn!M382</f>
        <v>0</v>
      </c>
      <c r="J391" s="122">
        <f t="shared" si="10"/>
        <v>0</v>
      </c>
      <c r="K391" s="12" t="str">
        <f t="shared" si="11"/>
        <v/>
      </c>
    </row>
    <row r="392" spans="3:11" x14ac:dyDescent="0.3">
      <c r="C392" s="42"/>
      <c r="D392" s="43"/>
      <c r="E392" s="43"/>
      <c r="F392" s="45"/>
      <c r="G392" s="45"/>
      <c r="H392" s="38">
        <f>Personale_beregn!L383</f>
        <v>0</v>
      </c>
      <c r="I392" s="39">
        <f>Personale_beregn!M383</f>
        <v>0</v>
      </c>
      <c r="J392" s="122">
        <f t="shared" si="10"/>
        <v>0</v>
      </c>
      <c r="K392" s="12" t="str">
        <f t="shared" si="11"/>
        <v/>
      </c>
    </row>
    <row r="393" spans="3:11" x14ac:dyDescent="0.3">
      <c r="C393" s="42"/>
      <c r="D393" s="43"/>
      <c r="E393" s="43"/>
      <c r="F393" s="45"/>
      <c r="G393" s="45"/>
      <c r="H393" s="38">
        <f>Personale_beregn!L384</f>
        <v>0</v>
      </c>
      <c r="I393" s="39">
        <f>Personale_beregn!M384</f>
        <v>0</v>
      </c>
      <c r="J393" s="122">
        <f t="shared" si="10"/>
        <v>0</v>
      </c>
      <c r="K393" s="12" t="str">
        <f t="shared" si="11"/>
        <v/>
      </c>
    </row>
    <row r="394" spans="3:11" x14ac:dyDescent="0.3">
      <c r="C394" s="42"/>
      <c r="D394" s="43"/>
      <c r="E394" s="43"/>
      <c r="F394" s="45"/>
      <c r="G394" s="45"/>
      <c r="H394" s="38">
        <f>Personale_beregn!L385</f>
        <v>0</v>
      </c>
      <c r="I394" s="39">
        <f>Personale_beregn!M385</f>
        <v>0</v>
      </c>
      <c r="J394" s="122">
        <f t="shared" si="10"/>
        <v>0</v>
      </c>
      <c r="K394" s="12" t="str">
        <f t="shared" si="11"/>
        <v/>
      </c>
    </row>
    <row r="395" spans="3:11" x14ac:dyDescent="0.3">
      <c r="C395" s="42"/>
      <c r="D395" s="43"/>
      <c r="E395" s="43"/>
      <c r="F395" s="45"/>
      <c r="G395" s="45"/>
      <c r="H395" s="38">
        <f>Personale_beregn!L386</f>
        <v>0</v>
      </c>
      <c r="I395" s="39">
        <f>Personale_beregn!M386</f>
        <v>0</v>
      </c>
      <c r="J395" s="122">
        <f t="shared" si="10"/>
        <v>0</v>
      </c>
      <c r="K395" s="12" t="str">
        <f t="shared" si="11"/>
        <v/>
      </c>
    </row>
    <row r="396" spans="3:11" x14ac:dyDescent="0.3">
      <c r="C396" s="42"/>
      <c r="D396" s="43"/>
      <c r="E396" s="43"/>
      <c r="F396" s="45"/>
      <c r="G396" s="45"/>
      <c r="H396" s="38">
        <f>Personale_beregn!L387</f>
        <v>0</v>
      </c>
      <c r="I396" s="39">
        <f>Personale_beregn!M387</f>
        <v>0</v>
      </c>
      <c r="J396" s="122">
        <f t="shared" si="10"/>
        <v>0</v>
      </c>
      <c r="K396" s="12" t="str">
        <f t="shared" si="11"/>
        <v/>
      </c>
    </row>
    <row r="397" spans="3:11" x14ac:dyDescent="0.3">
      <c r="C397" s="42"/>
      <c r="D397" s="43"/>
      <c r="E397" s="43"/>
      <c r="F397" s="45"/>
      <c r="G397" s="45"/>
      <c r="H397" s="38">
        <f>Personale_beregn!L388</f>
        <v>0</v>
      </c>
      <c r="I397" s="39">
        <f>Personale_beregn!M388</f>
        <v>0</v>
      </c>
      <c r="J397" s="122">
        <f t="shared" si="10"/>
        <v>0</v>
      </c>
      <c r="K397" s="12" t="str">
        <f t="shared" si="11"/>
        <v/>
      </c>
    </row>
    <row r="398" spans="3:11" x14ac:dyDescent="0.3">
      <c r="C398" s="42"/>
      <c r="D398" s="43"/>
      <c r="E398" s="43"/>
      <c r="F398" s="45"/>
      <c r="G398" s="45"/>
      <c r="H398" s="38">
        <f>Personale_beregn!L389</f>
        <v>0</v>
      </c>
      <c r="I398" s="39">
        <f>Personale_beregn!M389</f>
        <v>0</v>
      </c>
      <c r="J398" s="122">
        <f t="shared" si="10"/>
        <v>0</v>
      </c>
      <c r="K398" s="12" t="str">
        <f t="shared" si="11"/>
        <v/>
      </c>
    </row>
    <row r="399" spans="3:11" x14ac:dyDescent="0.3">
      <c r="C399" s="42"/>
      <c r="D399" s="43"/>
      <c r="E399" s="43"/>
      <c r="F399" s="45"/>
      <c r="G399" s="45"/>
      <c r="H399" s="38">
        <f>Personale_beregn!L390</f>
        <v>0</v>
      </c>
      <c r="I399" s="39">
        <f>Personale_beregn!M390</f>
        <v>0</v>
      </c>
      <c r="J399" s="122">
        <f t="shared" si="10"/>
        <v>0</v>
      </c>
      <c r="K399" s="12" t="str">
        <f t="shared" si="11"/>
        <v/>
      </c>
    </row>
    <row r="400" spans="3:11" x14ac:dyDescent="0.3">
      <c r="C400" s="42"/>
      <c r="D400" s="43"/>
      <c r="E400" s="43"/>
      <c r="F400" s="45"/>
      <c r="G400" s="45"/>
      <c r="H400" s="38">
        <f>Personale_beregn!L391</f>
        <v>0</v>
      </c>
      <c r="I400" s="39">
        <f>Personale_beregn!M391</f>
        <v>0</v>
      </c>
      <c r="J400" s="122">
        <f t="shared" si="10"/>
        <v>0</v>
      </c>
      <c r="K400" s="12" t="str">
        <f t="shared" si="11"/>
        <v/>
      </c>
    </row>
    <row r="401" spans="3:11" x14ac:dyDescent="0.3">
      <c r="C401" s="42"/>
      <c r="D401" s="43"/>
      <c r="E401" s="43"/>
      <c r="F401" s="45"/>
      <c r="G401" s="45"/>
      <c r="H401" s="38">
        <f>Personale_beregn!L392</f>
        <v>0</v>
      </c>
      <c r="I401" s="39">
        <f>Personale_beregn!M392</f>
        <v>0</v>
      </c>
      <c r="J401" s="122">
        <f t="shared" si="10"/>
        <v>0</v>
      </c>
      <c r="K401" s="12" t="str">
        <f t="shared" si="11"/>
        <v/>
      </c>
    </row>
    <row r="402" spans="3:11" x14ac:dyDescent="0.3">
      <c r="C402" s="42"/>
      <c r="D402" s="43"/>
      <c r="E402" s="43"/>
      <c r="F402" s="45"/>
      <c r="G402" s="45"/>
      <c r="H402" s="38">
        <f>Personale_beregn!L393</f>
        <v>0</v>
      </c>
      <c r="I402" s="39">
        <f>Personale_beregn!M393</f>
        <v>0</v>
      </c>
      <c r="J402" s="122">
        <f t="shared" si="10"/>
        <v>0</v>
      </c>
      <c r="K402" s="12" t="str">
        <f t="shared" si="11"/>
        <v/>
      </c>
    </row>
    <row r="403" spans="3:11" x14ac:dyDescent="0.3">
      <c r="C403" s="42"/>
      <c r="D403" s="43"/>
      <c r="E403" s="43"/>
      <c r="F403" s="45"/>
      <c r="G403" s="45"/>
      <c r="H403" s="38">
        <f>Personale_beregn!L394</f>
        <v>0</v>
      </c>
      <c r="I403" s="39">
        <f>Personale_beregn!M394</f>
        <v>0</v>
      </c>
      <c r="J403" s="122">
        <f t="shared" si="10"/>
        <v>0</v>
      </c>
      <c r="K403" s="12" t="str">
        <f t="shared" si="11"/>
        <v/>
      </c>
    </row>
    <row r="404" spans="3:11" x14ac:dyDescent="0.3">
      <c r="C404" s="42"/>
      <c r="D404" s="43"/>
      <c r="E404" s="43"/>
      <c r="F404" s="45"/>
      <c r="G404" s="45"/>
      <c r="H404" s="38">
        <f>Personale_beregn!L395</f>
        <v>0</v>
      </c>
      <c r="I404" s="39">
        <f>Personale_beregn!M395</f>
        <v>0</v>
      </c>
      <c r="J404" s="122">
        <f t="shared" si="10"/>
        <v>0</v>
      </c>
      <c r="K404" s="12" t="str">
        <f t="shared" si="11"/>
        <v/>
      </c>
    </row>
    <row r="405" spans="3:11" x14ac:dyDescent="0.3">
      <c r="C405" s="42"/>
      <c r="D405" s="43"/>
      <c r="E405" s="43"/>
      <c r="F405" s="45"/>
      <c r="G405" s="45"/>
      <c r="H405" s="38">
        <f>Personale_beregn!L396</f>
        <v>0</v>
      </c>
      <c r="I405" s="39">
        <f>Personale_beregn!M396</f>
        <v>0</v>
      </c>
      <c r="J405" s="122">
        <f t="shared" si="10"/>
        <v>0</v>
      </c>
      <c r="K405" s="12" t="str">
        <f t="shared" si="11"/>
        <v/>
      </c>
    </row>
    <row r="406" spans="3:11" x14ac:dyDescent="0.3">
      <c r="C406" s="42"/>
      <c r="D406" s="43"/>
      <c r="E406" s="43"/>
      <c r="F406" s="45"/>
      <c r="G406" s="45"/>
      <c r="H406" s="38">
        <f>Personale_beregn!L397</f>
        <v>0</v>
      </c>
      <c r="I406" s="39">
        <f>Personale_beregn!M397</f>
        <v>0</v>
      </c>
      <c r="J406" s="122">
        <f t="shared" si="10"/>
        <v>0</v>
      </c>
      <c r="K406" s="12" t="str">
        <f t="shared" si="11"/>
        <v/>
      </c>
    </row>
    <row r="407" spans="3:11" x14ac:dyDescent="0.3">
      <c r="C407" s="42"/>
      <c r="D407" s="43"/>
      <c r="E407" s="43"/>
      <c r="F407" s="45"/>
      <c r="G407" s="45"/>
      <c r="H407" s="38">
        <f>Personale_beregn!L398</f>
        <v>0</v>
      </c>
      <c r="I407" s="39">
        <f>Personale_beregn!M398</f>
        <v>0</v>
      </c>
      <c r="J407" s="122">
        <f t="shared" si="10"/>
        <v>0</v>
      </c>
      <c r="K407" s="12" t="str">
        <f t="shared" si="11"/>
        <v/>
      </c>
    </row>
    <row r="408" spans="3:11" x14ac:dyDescent="0.3">
      <c r="C408" s="42"/>
      <c r="D408" s="43"/>
      <c r="E408" s="43"/>
      <c r="F408" s="45"/>
      <c r="G408" s="45"/>
      <c r="H408" s="38">
        <f>Personale_beregn!L399</f>
        <v>0</v>
      </c>
      <c r="I408" s="39">
        <f>Personale_beregn!M399</f>
        <v>0</v>
      </c>
      <c r="J408" s="122">
        <f t="shared" si="10"/>
        <v>0</v>
      </c>
      <c r="K408" s="12" t="str">
        <f t="shared" si="11"/>
        <v/>
      </c>
    </row>
    <row r="409" spans="3:11" x14ac:dyDescent="0.3">
      <c r="C409" s="42"/>
      <c r="D409" s="43"/>
      <c r="E409" s="43"/>
      <c r="F409" s="45"/>
      <c r="G409" s="45"/>
      <c r="H409" s="38">
        <f>Personale_beregn!L400</f>
        <v>0</v>
      </c>
      <c r="I409" s="39">
        <f>Personale_beregn!M400</f>
        <v>0</v>
      </c>
      <c r="J409" s="122">
        <f t="shared" si="10"/>
        <v>0</v>
      </c>
      <c r="K409" s="12" t="str">
        <f t="shared" si="11"/>
        <v/>
      </c>
    </row>
    <row r="410" spans="3:11" x14ac:dyDescent="0.3">
      <c r="C410" s="42"/>
      <c r="D410" s="43"/>
      <c r="E410" s="43"/>
      <c r="F410" s="45"/>
      <c r="G410" s="45"/>
      <c r="H410" s="38">
        <f>Personale_beregn!L401</f>
        <v>0</v>
      </c>
      <c r="I410" s="39">
        <f>Personale_beregn!M401</f>
        <v>0</v>
      </c>
      <c r="J410" s="122">
        <f t="shared" si="10"/>
        <v>0</v>
      </c>
      <c r="K410" s="12" t="str">
        <f t="shared" si="11"/>
        <v/>
      </c>
    </row>
    <row r="411" spans="3:11" x14ac:dyDescent="0.3">
      <c r="C411" s="42"/>
      <c r="D411" s="43"/>
      <c r="E411" s="43"/>
      <c r="F411" s="45"/>
      <c r="G411" s="45"/>
      <c r="H411" s="38">
        <f>Personale_beregn!L402</f>
        <v>0</v>
      </c>
      <c r="I411" s="39">
        <f>Personale_beregn!M402</f>
        <v>0</v>
      </c>
      <c r="J411" s="122">
        <f t="shared" si="10"/>
        <v>0</v>
      </c>
      <c r="K411" s="12" t="str">
        <f t="shared" si="11"/>
        <v/>
      </c>
    </row>
    <row r="412" spans="3:11" x14ac:dyDescent="0.3">
      <c r="C412" s="42"/>
      <c r="D412" s="43"/>
      <c r="E412" s="43"/>
      <c r="F412" s="45"/>
      <c r="G412" s="45"/>
      <c r="H412" s="38">
        <f>Personale_beregn!L403</f>
        <v>0</v>
      </c>
      <c r="I412" s="39">
        <f>Personale_beregn!M403</f>
        <v>0</v>
      </c>
      <c r="J412" s="122">
        <f t="shared" si="10"/>
        <v>0</v>
      </c>
      <c r="K412" s="12" t="str">
        <f t="shared" si="11"/>
        <v/>
      </c>
    </row>
    <row r="413" spans="3:11" x14ac:dyDescent="0.3">
      <c r="C413" s="42"/>
      <c r="D413" s="43"/>
      <c r="E413" s="43"/>
      <c r="F413" s="45"/>
      <c r="G413" s="45"/>
      <c r="H413" s="38">
        <f>Personale_beregn!L404</f>
        <v>0</v>
      </c>
      <c r="I413" s="39">
        <f>Personale_beregn!M404</f>
        <v>0</v>
      </c>
      <c r="J413" s="122">
        <f t="shared" si="10"/>
        <v>0</v>
      </c>
      <c r="K413" s="12" t="str">
        <f t="shared" si="11"/>
        <v/>
      </c>
    </row>
    <row r="414" spans="3:11" x14ac:dyDescent="0.3">
      <c r="C414" s="42"/>
      <c r="D414" s="43"/>
      <c r="E414" s="43"/>
      <c r="F414" s="45"/>
      <c r="G414" s="45"/>
      <c r="H414" s="38">
        <f>Personale_beregn!L405</f>
        <v>0</v>
      </c>
      <c r="I414" s="39">
        <f>Personale_beregn!M405</f>
        <v>0</v>
      </c>
      <c r="J414" s="122">
        <f t="shared" si="10"/>
        <v>0</v>
      </c>
      <c r="K414" s="12" t="str">
        <f t="shared" si="11"/>
        <v/>
      </c>
    </row>
    <row r="415" spans="3:11" x14ac:dyDescent="0.3">
      <c r="C415" s="42"/>
      <c r="D415" s="43"/>
      <c r="E415" s="43"/>
      <c r="F415" s="45"/>
      <c r="G415" s="45"/>
      <c r="H415" s="38">
        <f>Personale_beregn!L406</f>
        <v>0</v>
      </c>
      <c r="I415" s="39">
        <f>Personale_beregn!M406</f>
        <v>0</v>
      </c>
      <c r="J415" s="122">
        <f t="shared" si="10"/>
        <v>0</v>
      </c>
      <c r="K415" s="12" t="str">
        <f t="shared" si="11"/>
        <v/>
      </c>
    </row>
    <row r="416" spans="3:11" x14ac:dyDescent="0.3">
      <c r="C416" s="42"/>
      <c r="D416" s="43"/>
      <c r="E416" s="43"/>
      <c r="F416" s="45"/>
      <c r="G416" s="45"/>
      <c r="H416" s="38">
        <f>Personale_beregn!L407</f>
        <v>0</v>
      </c>
      <c r="I416" s="39">
        <f>Personale_beregn!M407</f>
        <v>0</v>
      </c>
      <c r="J416" s="122">
        <f t="shared" si="10"/>
        <v>0</v>
      </c>
      <c r="K416" s="12" t="str">
        <f t="shared" si="11"/>
        <v/>
      </c>
    </row>
    <row r="417" spans="3:11" x14ac:dyDescent="0.3">
      <c r="C417" s="42"/>
      <c r="D417" s="43"/>
      <c r="E417" s="43"/>
      <c r="F417" s="45"/>
      <c r="G417" s="45"/>
      <c r="H417" s="38">
        <f>Personale_beregn!L408</f>
        <v>0</v>
      </c>
      <c r="I417" s="39">
        <f>Personale_beregn!M408</f>
        <v>0</v>
      </c>
      <c r="J417" s="122">
        <f t="shared" si="10"/>
        <v>0</v>
      </c>
      <c r="K417" s="12" t="str">
        <f t="shared" si="11"/>
        <v/>
      </c>
    </row>
    <row r="418" spans="3:11" x14ac:dyDescent="0.3">
      <c r="C418" s="42"/>
      <c r="D418" s="43"/>
      <c r="E418" s="43"/>
      <c r="F418" s="45"/>
      <c r="G418" s="45"/>
      <c r="H418" s="38">
        <f>Personale_beregn!L409</f>
        <v>0</v>
      </c>
      <c r="I418" s="39">
        <f>Personale_beregn!M409</f>
        <v>0</v>
      </c>
      <c r="J418" s="122">
        <f t="shared" si="10"/>
        <v>0</v>
      </c>
      <c r="K418" s="12" t="str">
        <f t="shared" si="11"/>
        <v/>
      </c>
    </row>
    <row r="419" spans="3:11" x14ac:dyDescent="0.3">
      <c r="C419" s="42"/>
      <c r="D419" s="43"/>
      <c r="E419" s="43"/>
      <c r="F419" s="45"/>
      <c r="G419" s="45"/>
      <c r="H419" s="38">
        <f>Personale_beregn!L410</f>
        <v>0</v>
      </c>
      <c r="I419" s="39">
        <f>Personale_beregn!M410</f>
        <v>0</v>
      </c>
      <c r="J419" s="122">
        <f t="shared" si="10"/>
        <v>0</v>
      </c>
      <c r="K419" s="12" t="str">
        <f t="shared" si="11"/>
        <v/>
      </c>
    </row>
    <row r="420" spans="3:11" x14ac:dyDescent="0.3">
      <c r="C420" s="42"/>
      <c r="D420" s="43"/>
      <c r="E420" s="43"/>
      <c r="F420" s="45"/>
      <c r="G420" s="45"/>
      <c r="H420" s="38">
        <f>Personale_beregn!L411</f>
        <v>0</v>
      </c>
      <c r="I420" s="39">
        <f>Personale_beregn!M411</f>
        <v>0</v>
      </c>
      <c r="J420" s="122">
        <f t="shared" si="10"/>
        <v>0</v>
      </c>
      <c r="K420" s="12" t="str">
        <f t="shared" si="11"/>
        <v/>
      </c>
    </row>
    <row r="421" spans="3:11" x14ac:dyDescent="0.3">
      <c r="C421" s="42"/>
      <c r="D421" s="43"/>
      <c r="E421" s="43"/>
      <c r="F421" s="45"/>
      <c r="G421" s="45"/>
      <c r="H421" s="38">
        <f>Personale_beregn!L412</f>
        <v>0</v>
      </c>
      <c r="I421" s="39">
        <f>Personale_beregn!M412</f>
        <v>0</v>
      </c>
      <c r="J421" s="122">
        <f t="shared" si="10"/>
        <v>0</v>
      </c>
      <c r="K421" s="12" t="str">
        <f t="shared" si="11"/>
        <v/>
      </c>
    </row>
    <row r="422" spans="3:11" x14ac:dyDescent="0.3">
      <c r="C422" s="42"/>
      <c r="D422" s="43"/>
      <c r="E422" s="43"/>
      <c r="F422" s="45"/>
      <c r="G422" s="45"/>
      <c r="H422" s="38">
        <f>Personale_beregn!L413</f>
        <v>0</v>
      </c>
      <c r="I422" s="39">
        <f>Personale_beregn!M413</f>
        <v>0</v>
      </c>
      <c r="J422" s="122">
        <f t="shared" si="10"/>
        <v>0</v>
      </c>
      <c r="K422" s="12" t="str">
        <f t="shared" si="11"/>
        <v/>
      </c>
    </row>
    <row r="423" spans="3:11" x14ac:dyDescent="0.3">
      <c r="C423" s="42"/>
      <c r="D423" s="43"/>
      <c r="E423" s="43"/>
      <c r="F423" s="45"/>
      <c r="G423" s="45"/>
      <c r="H423" s="38">
        <f>Personale_beregn!L414</f>
        <v>0</v>
      </c>
      <c r="I423" s="39">
        <f>Personale_beregn!M414</f>
        <v>0</v>
      </c>
      <c r="J423" s="122">
        <f t="shared" si="10"/>
        <v>0</v>
      </c>
      <c r="K423" s="12" t="str">
        <f t="shared" si="11"/>
        <v/>
      </c>
    </row>
    <row r="424" spans="3:11" x14ac:dyDescent="0.3">
      <c r="C424" s="42"/>
      <c r="D424" s="43"/>
      <c r="E424" s="43"/>
      <c r="F424" s="45"/>
      <c r="G424" s="45"/>
      <c r="H424" s="38">
        <f>Personale_beregn!L415</f>
        <v>0</v>
      </c>
      <c r="I424" s="39">
        <f>Personale_beregn!M415</f>
        <v>0</v>
      </c>
      <c r="J424" s="122">
        <f t="shared" si="10"/>
        <v>0</v>
      </c>
      <c r="K424" s="12" t="str">
        <f t="shared" si="11"/>
        <v/>
      </c>
    </row>
    <row r="425" spans="3:11" x14ac:dyDescent="0.3">
      <c r="C425" s="42"/>
      <c r="D425" s="43"/>
      <c r="E425" s="43"/>
      <c r="F425" s="45"/>
      <c r="G425" s="45"/>
      <c r="H425" s="38">
        <f>Personale_beregn!L416</f>
        <v>0</v>
      </c>
      <c r="I425" s="39">
        <f>Personale_beregn!M416</f>
        <v>0</v>
      </c>
      <c r="J425" s="122">
        <f t="shared" si="10"/>
        <v>0</v>
      </c>
      <c r="K425" s="12" t="str">
        <f t="shared" si="11"/>
        <v/>
      </c>
    </row>
    <row r="426" spans="3:11" x14ac:dyDescent="0.3">
      <c r="C426" s="42"/>
      <c r="D426" s="43"/>
      <c r="E426" s="43"/>
      <c r="F426" s="45"/>
      <c r="G426" s="45"/>
      <c r="H426" s="38">
        <f>Personale_beregn!L417</f>
        <v>0</v>
      </c>
      <c r="I426" s="39">
        <f>Personale_beregn!M417</f>
        <v>0</v>
      </c>
      <c r="J426" s="122">
        <f t="shared" si="10"/>
        <v>0</v>
      </c>
      <c r="K426" s="12" t="str">
        <f t="shared" si="11"/>
        <v/>
      </c>
    </row>
    <row r="427" spans="3:11" x14ac:dyDescent="0.3">
      <c r="C427" s="42"/>
      <c r="D427" s="43"/>
      <c r="E427" s="43"/>
      <c r="F427" s="45"/>
      <c r="G427" s="45"/>
      <c r="H427" s="38">
        <f>Personale_beregn!L418</f>
        <v>0</v>
      </c>
      <c r="I427" s="39">
        <f>Personale_beregn!M418</f>
        <v>0</v>
      </c>
      <c r="J427" s="122">
        <f t="shared" si="10"/>
        <v>0</v>
      </c>
      <c r="K427" s="12" t="str">
        <f t="shared" si="11"/>
        <v/>
      </c>
    </row>
    <row r="428" spans="3:11" x14ac:dyDescent="0.3">
      <c r="C428" s="42"/>
      <c r="D428" s="43"/>
      <c r="E428" s="43"/>
      <c r="F428" s="45"/>
      <c r="G428" s="45"/>
      <c r="H428" s="38">
        <f>Personale_beregn!L419</f>
        <v>0</v>
      </c>
      <c r="I428" s="39">
        <f>Personale_beregn!M419</f>
        <v>0</v>
      </c>
      <c r="J428" s="122">
        <f t="shared" si="10"/>
        <v>0</v>
      </c>
      <c r="K428" s="12" t="str">
        <f t="shared" si="11"/>
        <v/>
      </c>
    </row>
    <row r="429" spans="3:11" x14ac:dyDescent="0.3">
      <c r="C429" s="42"/>
      <c r="D429" s="43"/>
      <c r="E429" s="43"/>
      <c r="F429" s="45"/>
      <c r="G429" s="45"/>
      <c r="H429" s="38">
        <f>Personale_beregn!L420</f>
        <v>0</v>
      </c>
      <c r="I429" s="39">
        <f>Personale_beregn!M420</f>
        <v>0</v>
      </c>
      <c r="J429" s="122">
        <f t="shared" si="10"/>
        <v>0</v>
      </c>
      <c r="K429" s="12" t="str">
        <f t="shared" si="11"/>
        <v/>
      </c>
    </row>
    <row r="430" spans="3:11" x14ac:dyDescent="0.3">
      <c r="C430" s="42"/>
      <c r="D430" s="43"/>
      <c r="E430" s="43"/>
      <c r="F430" s="45"/>
      <c r="G430" s="45"/>
      <c r="H430" s="38">
        <f>Personale_beregn!L421</f>
        <v>0</v>
      </c>
      <c r="I430" s="39">
        <f>Personale_beregn!M421</f>
        <v>0</v>
      </c>
      <c r="J430" s="122">
        <f t="shared" ref="J430:J449" si="12">IF(OR(D430="",E430=""),0,IF(AND(AND(D430&lt;&gt;"",E430&lt;&gt;""),D430&gt;E430),1,IF(AND(år&lt;&gt;0,(AND(OR(YEAR(D430)&lt;&gt;år,YEAR(E430)&lt;&gt;år))),OR(YEAR(D430&lt;&gt;""),YEAR(E430&lt;&gt;""))),1,0)))</f>
        <v>0</v>
      </c>
      <c r="K430" s="12" t="str">
        <f t="shared" ref="K430:K449" si="13">IF(AND(AND(D430&lt;&gt;"",E430&lt;&gt;""),D430&gt;E430),"Der er foretaget en indtastningsfejl. Indskrivningsdatoen ligger efter udskrivningsdatoen, hvilket medfører, at fuldtidsomregningen bliver negativ",IF(OR(D430="",E430=""),"",IF(AND(år&lt;&gt;0,(AND(OR(YEAR(D430)&lt;&gt;år,YEAR(E430)&lt;&gt;år))),OR(YEAR(D430&lt;&gt;""),YEAR(E430&lt;&gt;""))),"Der er foretaget en indtastningsfejl. Indskrivnings- eller udskrivningsdatoen er ikke i overenstemmelse med det angivne beregningsår (trin 1)","")))</f>
        <v/>
      </c>
    </row>
    <row r="431" spans="3:11" x14ac:dyDescent="0.3">
      <c r="C431" s="42"/>
      <c r="D431" s="43"/>
      <c r="E431" s="43"/>
      <c r="F431" s="45"/>
      <c r="G431" s="45"/>
      <c r="H431" s="38">
        <f>Personale_beregn!L422</f>
        <v>0</v>
      </c>
      <c r="I431" s="39">
        <f>Personale_beregn!M422</f>
        <v>0</v>
      </c>
      <c r="J431" s="122">
        <f t="shared" si="12"/>
        <v>0</v>
      </c>
      <c r="K431" s="12" t="str">
        <f t="shared" si="13"/>
        <v/>
      </c>
    </row>
    <row r="432" spans="3:11" x14ac:dyDescent="0.3">
      <c r="C432" s="42"/>
      <c r="D432" s="43"/>
      <c r="E432" s="43"/>
      <c r="F432" s="45"/>
      <c r="G432" s="45"/>
      <c r="H432" s="38">
        <f>Personale_beregn!L423</f>
        <v>0</v>
      </c>
      <c r="I432" s="39">
        <f>Personale_beregn!M423</f>
        <v>0</v>
      </c>
      <c r="J432" s="122">
        <f t="shared" si="12"/>
        <v>0</v>
      </c>
      <c r="K432" s="12" t="str">
        <f t="shared" si="13"/>
        <v/>
      </c>
    </row>
    <row r="433" spans="3:11" x14ac:dyDescent="0.3">
      <c r="C433" s="42"/>
      <c r="D433" s="43"/>
      <c r="E433" s="43"/>
      <c r="F433" s="45"/>
      <c r="G433" s="45"/>
      <c r="H433" s="38">
        <f>Personale_beregn!L424</f>
        <v>0</v>
      </c>
      <c r="I433" s="39">
        <f>Personale_beregn!M424</f>
        <v>0</v>
      </c>
      <c r="J433" s="122">
        <f t="shared" si="12"/>
        <v>0</v>
      </c>
      <c r="K433" s="12" t="str">
        <f t="shared" si="13"/>
        <v/>
      </c>
    </row>
    <row r="434" spans="3:11" x14ac:dyDescent="0.3">
      <c r="C434" s="42"/>
      <c r="D434" s="43"/>
      <c r="E434" s="43"/>
      <c r="F434" s="45"/>
      <c r="G434" s="45"/>
      <c r="H434" s="38">
        <f>Personale_beregn!L425</f>
        <v>0</v>
      </c>
      <c r="I434" s="39">
        <f>Personale_beregn!M425</f>
        <v>0</v>
      </c>
      <c r="J434" s="122">
        <f t="shared" si="12"/>
        <v>0</v>
      </c>
      <c r="K434" s="12" t="str">
        <f t="shared" si="13"/>
        <v/>
      </c>
    </row>
    <row r="435" spans="3:11" x14ac:dyDescent="0.3">
      <c r="C435" s="42"/>
      <c r="D435" s="43"/>
      <c r="E435" s="43"/>
      <c r="F435" s="45"/>
      <c r="G435" s="45"/>
      <c r="H435" s="38">
        <f>Personale_beregn!L426</f>
        <v>0</v>
      </c>
      <c r="I435" s="39">
        <f>Personale_beregn!M426</f>
        <v>0</v>
      </c>
      <c r="J435" s="122">
        <f t="shared" si="12"/>
        <v>0</v>
      </c>
      <c r="K435" s="12" t="str">
        <f t="shared" si="13"/>
        <v/>
      </c>
    </row>
    <row r="436" spans="3:11" x14ac:dyDescent="0.3">
      <c r="C436" s="42"/>
      <c r="D436" s="43"/>
      <c r="E436" s="43"/>
      <c r="F436" s="45"/>
      <c r="G436" s="45"/>
      <c r="H436" s="38">
        <f>Personale_beregn!L427</f>
        <v>0</v>
      </c>
      <c r="I436" s="39">
        <f>Personale_beregn!M427</f>
        <v>0</v>
      </c>
      <c r="J436" s="122">
        <f t="shared" si="12"/>
        <v>0</v>
      </c>
      <c r="K436" s="12" t="str">
        <f t="shared" si="13"/>
        <v/>
      </c>
    </row>
    <row r="437" spans="3:11" x14ac:dyDescent="0.3">
      <c r="C437" s="42"/>
      <c r="D437" s="43"/>
      <c r="E437" s="43"/>
      <c r="F437" s="45"/>
      <c r="G437" s="45"/>
      <c r="H437" s="38">
        <f>Personale_beregn!L428</f>
        <v>0</v>
      </c>
      <c r="I437" s="39">
        <f>Personale_beregn!M428</f>
        <v>0</v>
      </c>
      <c r="J437" s="122">
        <f t="shared" si="12"/>
        <v>0</v>
      </c>
      <c r="K437" s="12" t="str">
        <f t="shared" si="13"/>
        <v/>
      </c>
    </row>
    <row r="438" spans="3:11" x14ac:dyDescent="0.3">
      <c r="C438" s="42"/>
      <c r="D438" s="43"/>
      <c r="E438" s="43"/>
      <c r="F438" s="45"/>
      <c r="G438" s="45"/>
      <c r="H438" s="38">
        <f>Personale_beregn!L429</f>
        <v>0</v>
      </c>
      <c r="I438" s="39">
        <f>Personale_beregn!M429</f>
        <v>0</v>
      </c>
      <c r="J438" s="122">
        <f t="shared" si="12"/>
        <v>0</v>
      </c>
      <c r="K438" s="12" t="str">
        <f t="shared" si="13"/>
        <v/>
      </c>
    </row>
    <row r="439" spans="3:11" x14ac:dyDescent="0.3">
      <c r="C439" s="42"/>
      <c r="D439" s="43"/>
      <c r="E439" s="43"/>
      <c r="F439" s="45"/>
      <c r="G439" s="45"/>
      <c r="H439" s="38">
        <f>Personale_beregn!L430</f>
        <v>0</v>
      </c>
      <c r="I439" s="39">
        <f>Personale_beregn!M430</f>
        <v>0</v>
      </c>
      <c r="J439" s="122">
        <f t="shared" si="12"/>
        <v>0</v>
      </c>
      <c r="K439" s="12" t="str">
        <f t="shared" si="13"/>
        <v/>
      </c>
    </row>
    <row r="440" spans="3:11" x14ac:dyDescent="0.3">
      <c r="C440" s="42"/>
      <c r="D440" s="43"/>
      <c r="E440" s="43"/>
      <c r="F440" s="45"/>
      <c r="G440" s="45"/>
      <c r="H440" s="38">
        <f>Personale_beregn!L431</f>
        <v>0</v>
      </c>
      <c r="I440" s="39">
        <f>Personale_beregn!M431</f>
        <v>0</v>
      </c>
      <c r="J440" s="122">
        <f t="shared" si="12"/>
        <v>0</v>
      </c>
      <c r="K440" s="12" t="str">
        <f t="shared" si="13"/>
        <v/>
      </c>
    </row>
    <row r="441" spans="3:11" x14ac:dyDescent="0.3">
      <c r="C441" s="42"/>
      <c r="D441" s="43"/>
      <c r="E441" s="43"/>
      <c r="F441" s="45"/>
      <c r="G441" s="45"/>
      <c r="H441" s="38">
        <f>Personale_beregn!L432</f>
        <v>0</v>
      </c>
      <c r="I441" s="39">
        <f>Personale_beregn!M432</f>
        <v>0</v>
      </c>
      <c r="J441" s="122">
        <f t="shared" si="12"/>
        <v>0</v>
      </c>
      <c r="K441" s="12" t="str">
        <f t="shared" si="13"/>
        <v/>
      </c>
    </row>
    <row r="442" spans="3:11" x14ac:dyDescent="0.3">
      <c r="C442" s="42"/>
      <c r="D442" s="43"/>
      <c r="E442" s="43"/>
      <c r="F442" s="45"/>
      <c r="G442" s="45"/>
      <c r="H442" s="38">
        <f>Personale_beregn!L433</f>
        <v>0</v>
      </c>
      <c r="I442" s="39">
        <f>Personale_beregn!M433</f>
        <v>0</v>
      </c>
      <c r="J442" s="122">
        <f t="shared" si="12"/>
        <v>0</v>
      </c>
      <c r="K442" s="12" t="str">
        <f t="shared" si="13"/>
        <v/>
      </c>
    </row>
    <row r="443" spans="3:11" x14ac:dyDescent="0.3">
      <c r="C443" s="42"/>
      <c r="D443" s="43"/>
      <c r="E443" s="43"/>
      <c r="F443" s="45"/>
      <c r="G443" s="45"/>
      <c r="H443" s="38">
        <f>Personale_beregn!L434</f>
        <v>0</v>
      </c>
      <c r="I443" s="39">
        <f>Personale_beregn!M434</f>
        <v>0</v>
      </c>
      <c r="J443" s="122">
        <f t="shared" si="12"/>
        <v>0</v>
      </c>
      <c r="K443" s="12" t="str">
        <f t="shared" si="13"/>
        <v/>
      </c>
    </row>
    <row r="444" spans="3:11" x14ac:dyDescent="0.3">
      <c r="C444" s="42"/>
      <c r="D444" s="43"/>
      <c r="E444" s="43"/>
      <c r="F444" s="45"/>
      <c r="G444" s="45"/>
      <c r="H444" s="38">
        <f>Personale_beregn!L435</f>
        <v>0</v>
      </c>
      <c r="I444" s="39">
        <f>Personale_beregn!M435</f>
        <v>0</v>
      </c>
      <c r="J444" s="122">
        <f t="shared" si="12"/>
        <v>0</v>
      </c>
      <c r="K444" s="12" t="str">
        <f t="shared" si="13"/>
        <v/>
      </c>
    </row>
    <row r="445" spans="3:11" x14ac:dyDescent="0.3">
      <c r="C445" s="42"/>
      <c r="D445" s="43"/>
      <c r="E445" s="43"/>
      <c r="F445" s="45"/>
      <c r="G445" s="45"/>
      <c r="H445" s="38">
        <f>Personale_beregn!L436</f>
        <v>0</v>
      </c>
      <c r="I445" s="39">
        <f>Personale_beregn!M436</f>
        <v>0</v>
      </c>
      <c r="J445" s="122">
        <f t="shared" si="12"/>
        <v>0</v>
      </c>
      <c r="K445" s="12" t="str">
        <f t="shared" si="13"/>
        <v/>
      </c>
    </row>
    <row r="446" spans="3:11" x14ac:dyDescent="0.3">
      <c r="C446" s="42"/>
      <c r="D446" s="43"/>
      <c r="E446" s="43"/>
      <c r="F446" s="45"/>
      <c r="G446" s="45"/>
      <c r="H446" s="38">
        <f>Personale_beregn!L437</f>
        <v>0</v>
      </c>
      <c r="I446" s="39">
        <f>Personale_beregn!M437</f>
        <v>0</v>
      </c>
      <c r="J446" s="122">
        <f t="shared" si="12"/>
        <v>0</v>
      </c>
      <c r="K446" s="12" t="str">
        <f t="shared" si="13"/>
        <v/>
      </c>
    </row>
    <row r="447" spans="3:11" x14ac:dyDescent="0.3">
      <c r="C447" s="42"/>
      <c r="D447" s="43"/>
      <c r="E447" s="43"/>
      <c r="F447" s="45"/>
      <c r="G447" s="45"/>
      <c r="H447" s="38">
        <f>Personale_beregn!L438</f>
        <v>0</v>
      </c>
      <c r="I447" s="39">
        <f>Personale_beregn!M438</f>
        <v>0</v>
      </c>
      <c r="J447" s="122">
        <f t="shared" si="12"/>
        <v>0</v>
      </c>
      <c r="K447" s="12" t="str">
        <f t="shared" si="13"/>
        <v/>
      </c>
    </row>
    <row r="448" spans="3:11" x14ac:dyDescent="0.3">
      <c r="C448" s="42"/>
      <c r="D448" s="43"/>
      <c r="E448" s="43"/>
      <c r="F448" s="45"/>
      <c r="G448" s="45"/>
      <c r="H448" s="38">
        <f>Personale_beregn!L439</f>
        <v>0</v>
      </c>
      <c r="I448" s="39">
        <f>Personale_beregn!M439</f>
        <v>0</v>
      </c>
      <c r="J448" s="122">
        <f t="shared" si="12"/>
        <v>0</v>
      </c>
      <c r="K448" s="12" t="str">
        <f t="shared" si="13"/>
        <v/>
      </c>
    </row>
    <row r="449" spans="3:11" x14ac:dyDescent="0.3">
      <c r="C449" s="42"/>
      <c r="D449" s="43"/>
      <c r="E449" s="43"/>
      <c r="F449" s="45"/>
      <c r="G449" s="45"/>
      <c r="H449" s="123">
        <f>Personale_beregn!L440</f>
        <v>0</v>
      </c>
      <c r="I449" s="124">
        <f>Personale_beregn!M440</f>
        <v>0</v>
      </c>
      <c r="J449" s="122">
        <f t="shared" si="12"/>
        <v>0</v>
      </c>
      <c r="K449" s="12" t="str">
        <f t="shared" si="13"/>
        <v/>
      </c>
    </row>
    <row r="450" spans="3:11" ht="15" thickBot="1" x14ac:dyDescent="0.35">
      <c r="C450" s="75" t="s">
        <v>57</v>
      </c>
      <c r="D450" s="138"/>
      <c r="E450" s="138"/>
      <c r="F450" s="138"/>
      <c r="G450" s="138"/>
      <c r="H450" s="125">
        <f>SUM(H46:H449)</f>
        <v>3.018207970672885</v>
      </c>
      <c r="I450" s="126">
        <f>SUM(I46:I449)</f>
        <v>2.6386413443956092</v>
      </c>
    </row>
    <row r="451" spans="3:11" ht="15" thickTop="1" x14ac:dyDescent="0.3">
      <c r="H451" s="39"/>
      <c r="I451" s="39"/>
    </row>
    <row r="452" spans="3:11" ht="15" thickBot="1" x14ac:dyDescent="0.35">
      <c r="C452" s="75" t="s">
        <v>58</v>
      </c>
      <c r="D452" s="138"/>
      <c r="E452" s="138"/>
      <c r="F452" s="138"/>
      <c r="G452" s="138"/>
      <c r="H452" s="139">
        <f>H450+E28+E41-SUM(F34:F36)</f>
        <v>3.2845666499788035</v>
      </c>
      <c r="I452" s="140">
        <f>I450+E29+F41-SUM(G34:G36)</f>
        <v>2.8715030393100647</v>
      </c>
    </row>
    <row r="453" spans="3:11" ht="15" thickTop="1" x14ac:dyDescent="0.3"/>
  </sheetData>
  <sheetProtection algorithmName="SHA-512" hashValue="AkYO+7+zNeMn2pLSUv7V+LCRH/ojo+Xoiawimqr4/84P7zva+jpcuUvswOEm56pKzPo2DEWkFGtTXJLQkiaUJw==" saltValue="HHprwWuy4SLaNiVSyxL8hA==" spinCount="100000" sheet="1" objects="1" scenarios="1"/>
  <mergeCells count="10">
    <mergeCell ref="C23:D23"/>
    <mergeCell ref="C22:D22"/>
    <mergeCell ref="C7:H9"/>
    <mergeCell ref="C26:F26"/>
    <mergeCell ref="C14:G14"/>
    <mergeCell ref="C15:G15"/>
    <mergeCell ref="C16:G16"/>
    <mergeCell ref="C17:G17"/>
    <mergeCell ref="C13:G13"/>
    <mergeCell ref="C18:G18"/>
  </mergeCells>
  <conditionalFormatting sqref="C27:E29">
    <cfRule type="expression" dxfId="12" priority="2">
      <formula>OR(stoet_pers="Nej",stoet_pers="")</formula>
    </cfRule>
  </conditionalFormatting>
  <conditionalFormatting sqref="C28:E28 F34:F36">
    <cfRule type="expression" dxfId="11" priority="4">
      <formula>Inst_typ="Børnehave"</formula>
    </cfRule>
  </conditionalFormatting>
  <conditionalFormatting sqref="C29:E29 G34:G36">
    <cfRule type="expression" dxfId="10" priority="3">
      <formula>Inst_typ="Vuggestue"</formula>
    </cfRule>
  </conditionalFormatting>
  <conditionalFormatting sqref="C33:G36">
    <cfRule type="expression" dxfId="9" priority="5">
      <formula>OR(soc_norm="Nej",soc_norm="")</formula>
    </cfRule>
  </conditionalFormatting>
  <conditionalFormatting sqref="E41">
    <cfRule type="expression" dxfId="8" priority="7">
      <formula>Inst_typ="Børnehave"</formula>
    </cfRule>
  </conditionalFormatting>
  <conditionalFormatting sqref="F41">
    <cfRule type="expression" dxfId="7" priority="6">
      <formula>Inst_typ="Vuggestue"</formula>
    </cfRule>
  </conditionalFormatting>
  <conditionalFormatting sqref="H46:H450 I450 H452">
    <cfRule type="expression" dxfId="6" priority="12">
      <formula>Inst_typ="Børnehave"</formula>
    </cfRule>
  </conditionalFormatting>
  <conditionalFormatting sqref="I46:I450 I452">
    <cfRule type="expression" dxfId="5" priority="11">
      <formula>Inst_typ="Vuggestue"</formula>
    </cfRule>
  </conditionalFormatting>
  <dataValidations count="5">
    <dataValidation type="list" allowBlank="1" showInputMessage="1" showErrorMessage="1" errorTitle="Forkert indtastning" error="Du skal vælge fra listen" sqref="G46:G449" xr:uid="{00000000-0002-0000-0300-000000000000}">
      <formula1>Stilling</formula1>
    </dataValidation>
    <dataValidation type="list" allowBlank="1" showInputMessage="1" showErrorMessage="1" sqref="E22:E23" xr:uid="{00000000-0002-0000-0300-000001000000}">
      <formula1>Ja_nej</formula1>
    </dataValidation>
    <dataValidation type="date" allowBlank="1" showInputMessage="1" showErrorMessage="1" errorTitle="Ugyldig dato" error="Ansættelsesdato skal være inden for det angivne beregningsår (trin 1). Hvis medarbejderen blev ansat før den 1. januar i det pågældende år, skal 1. januar. angives._x000a__x000a_Datoen skal angives i formatet DD-MM-YYYY." sqref="D46:D449" xr:uid="{00000000-0002-0000-0300-000002000000}">
      <formula1>startdato</formula1>
      <formula2>slutdato</formula2>
    </dataValidation>
    <dataValidation type="date" allowBlank="1" showInputMessage="1" showErrorMessage="1" errorTitle="Ugyldig dato" error="Den angive fratrædelsesdato skal være inden for det angivne beregningsår (trin 1)._x000a__x000a_Datoen skal angives i formatet DD-MM-YYYY." sqref="E46:E449" xr:uid="{00000000-0002-0000-0300-000003000000}">
      <formula1>startdato</formula1>
      <formula2>slutdato</formula2>
    </dataValidation>
    <dataValidation type="decimal" operator="greaterThan" allowBlank="1" showInputMessage="1" showErrorMessage="1" errorTitle="Ugyldig indtastning" error="Det er kun muligt at angive et  positivt tal - dvs. større end nul." sqref="F46:F449" xr:uid="{00000000-0002-0000-0300-000004000000}">
      <formula1>0</formula1>
    </dataValidation>
  </dataValidation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 id="{0DA7BDE4-9491-4E60-9C6B-18B60A1218C1}">
            <x14:iconSet iconSet="3Symbols" showValue="0" custom="1">
              <x14:cfvo type="percent">
                <xm:f>0</xm:f>
              </x14:cfvo>
              <x14:cfvo type="num">
                <xm:f>0</xm:f>
              </x14:cfvo>
              <x14:cfvo type="num" gte="0">
                <xm:f>0</xm:f>
              </x14:cfvo>
              <x14:cfIcon iconSet="NoIcons" iconId="0"/>
              <x14:cfIcon iconSet="NoIcons" iconId="0"/>
              <x14:cfIcon iconSet="3Symbols" iconId="0"/>
            </x14:iconSet>
          </x14:cfRule>
          <xm:sqref>J46:J449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C1:G17"/>
  <sheetViews>
    <sheetView showRowColHeaders="0" tabSelected="1" zoomScaleNormal="100" workbookViewId="0">
      <selection activeCell="B2" sqref="B2"/>
    </sheetView>
  </sheetViews>
  <sheetFormatPr defaultColWidth="9.109375" defaultRowHeight="14.4" x14ac:dyDescent="0.3"/>
  <cols>
    <col min="1" max="1" width="1.6640625" style="2" customWidth="1"/>
    <col min="2" max="2" width="7.6640625" style="2" customWidth="1"/>
    <col min="3" max="3" width="49.33203125" style="2" customWidth="1"/>
    <col min="4" max="4" width="25.6640625" style="2" customWidth="1"/>
    <col min="5" max="5" width="26" style="2" customWidth="1"/>
    <col min="6" max="16384" width="9.109375" style="2"/>
  </cols>
  <sheetData>
    <row r="1" spans="3:7" s="1" customFormat="1" ht="40.5" customHeight="1" x14ac:dyDescent="0.55000000000000004">
      <c r="C1" s="7" t="s">
        <v>165</v>
      </c>
    </row>
    <row r="8" spans="3:7" x14ac:dyDescent="0.3">
      <c r="C8" s="169" t="s">
        <v>180</v>
      </c>
      <c r="D8" s="170"/>
      <c r="E8" s="170"/>
    </row>
    <row r="9" spans="3:7" ht="112.5" customHeight="1" x14ac:dyDescent="0.3">
      <c r="C9" s="171"/>
      <c r="D9" s="171"/>
      <c r="E9" s="171"/>
    </row>
    <row r="12" spans="3:7" x14ac:dyDescent="0.3">
      <c r="C12" s="74" t="str">
        <f>"Normeringsopgørelse ("&amp;år&amp;")"</f>
        <v>Normeringsopgørelse (2025)</v>
      </c>
    </row>
    <row r="13" spans="3:7" x14ac:dyDescent="0.3">
      <c r="C13" s="14"/>
      <c r="D13" s="34" t="s">
        <v>15</v>
      </c>
      <c r="E13" s="37" t="s">
        <v>16</v>
      </c>
    </row>
    <row r="14" spans="3:7" x14ac:dyDescent="0.3">
      <c r="C14" s="35" t="s">
        <v>124</v>
      </c>
      <c r="D14" s="40">
        <f>sum_vug_b</f>
        <v>9.5835616438356173</v>
      </c>
      <c r="E14" s="69">
        <f>sum_02bh_b*2+sum_bh_b</f>
        <v>18.350684931506848</v>
      </c>
      <c r="F14" s="33"/>
    </row>
    <row r="15" spans="3:7" x14ac:dyDescent="0.3">
      <c r="C15" s="15" t="s">
        <v>123</v>
      </c>
      <c r="D15" s="41">
        <f>sum_vug_p</f>
        <v>3.2845666499788035</v>
      </c>
      <c r="E15" s="68">
        <f>sum_bh_p</f>
        <v>2.8715030393100647</v>
      </c>
      <c r="F15" s="33"/>
      <c r="G15" s="12" t="str">
        <f>IF(OR(D15&lt;0,E15&lt;0),"Der er sket en indtastningsfejl, der medfører, at antal fuldtidsomregnede personaler er negativt. Dette skyldes formentlig en indtastningfejl i tabel 2 under trin 3","")</f>
        <v/>
      </c>
    </row>
    <row r="16" spans="3:7" ht="16.2" thickBot="1" x14ac:dyDescent="0.35">
      <c r="C16" s="36" t="s">
        <v>24</v>
      </c>
      <c r="D16" s="100">
        <f>IFERROR(D14/D15,0)</f>
        <v>2.9177552673188907</v>
      </c>
      <c r="E16" s="101">
        <f>IFERROR(E14/E15,0)</f>
        <v>6.390620062138594</v>
      </c>
      <c r="F16" s="33"/>
    </row>
    <row r="17" ht="15" thickTop="1" x14ac:dyDescent="0.3"/>
  </sheetData>
  <sheetProtection algorithmName="SHA-512" hashValue="Jey7R2Z0XnS+eF31ucmIGixfSFPJqR6I2LZuVuJZC8OhIf+xWmMcC5QSUNHl8Cy17U/dvlzTeO1tIloFNgYekw==" saltValue="yodWoBuiG8NNyTRiASX+tg==" spinCount="100000" sheet="1" objects="1" scenarios="1"/>
  <mergeCells count="1">
    <mergeCell ref="C8:E9"/>
  </mergeCells>
  <conditionalFormatting sqref="D14:D16">
    <cfRule type="expression" dxfId="4" priority="2">
      <formula>Inst_typ="Børnehave"</formula>
    </cfRule>
  </conditionalFormatting>
  <conditionalFormatting sqref="E14:E16">
    <cfRule type="expression" dxfId="3" priority="1">
      <formula>Inst_typ="Vuggestue"</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C1:X554"/>
  <sheetViews>
    <sheetView showRowColHeaders="0" zoomScaleNormal="100" workbookViewId="0">
      <selection activeCell="C19" sqref="C19:G53"/>
    </sheetView>
  </sheetViews>
  <sheetFormatPr defaultColWidth="9.109375" defaultRowHeight="14.4" x14ac:dyDescent="0.3"/>
  <cols>
    <col min="1" max="1" width="1.6640625" style="2" customWidth="1"/>
    <col min="2" max="2" width="7.6640625" style="2" customWidth="1"/>
    <col min="3" max="3" width="29.109375" style="2" customWidth="1"/>
    <col min="4" max="4" width="26.6640625" style="2" customWidth="1"/>
    <col min="5" max="5" width="18.6640625" style="2" customWidth="1"/>
    <col min="6" max="6" width="22.5546875" style="2" customWidth="1"/>
    <col min="7" max="7" width="16.88671875" style="2" customWidth="1"/>
    <col min="8" max="9" width="22.5546875" style="2" customWidth="1"/>
    <col min="10" max="20" width="24.33203125" style="2" customWidth="1"/>
    <col min="21" max="21" width="18.6640625" style="2" customWidth="1"/>
    <col min="22" max="22" width="23" style="2" customWidth="1"/>
    <col min="23" max="23" width="22.6640625" style="2" customWidth="1"/>
    <col min="24" max="24" width="23.5546875" style="2" customWidth="1"/>
    <col min="25" max="16384" width="9.109375" style="2"/>
  </cols>
  <sheetData>
    <row r="1" spans="3:24" s="63" customFormat="1" ht="40.5" customHeight="1" x14ac:dyDescent="0.55000000000000004">
      <c r="C1" s="62" t="s">
        <v>48</v>
      </c>
    </row>
    <row r="2" spans="3:24" ht="18" customHeight="1" x14ac:dyDescent="0.3"/>
    <row r="3" spans="3:24" ht="18" customHeight="1" x14ac:dyDescent="0.3"/>
    <row r="4" spans="3:24" ht="18" customHeight="1" x14ac:dyDescent="0.3"/>
    <row r="5" spans="3:24" ht="18" customHeight="1" x14ac:dyDescent="0.3"/>
    <row r="6" spans="3:24" ht="18" customHeight="1" x14ac:dyDescent="0.3"/>
    <row r="7" spans="3:24" ht="18" customHeight="1" x14ac:dyDescent="0.3">
      <c r="C7" s="169" t="s">
        <v>131</v>
      </c>
      <c r="D7" s="169"/>
      <c r="E7" s="169"/>
      <c r="F7" s="169"/>
      <c r="G7" s="169"/>
    </row>
    <row r="8" spans="3:24" ht="18" customHeight="1" x14ac:dyDescent="0.3">
      <c r="C8" s="179"/>
      <c r="D8" s="179"/>
      <c r="E8" s="179"/>
      <c r="F8" s="179"/>
      <c r="G8" s="179"/>
    </row>
    <row r="9" spans="3:24" ht="18" customHeight="1" x14ac:dyDescent="0.3">
      <c r="C9" s="177"/>
      <c r="D9" s="177"/>
      <c r="E9" s="177"/>
      <c r="F9" s="177"/>
      <c r="G9" s="177"/>
    </row>
    <row r="10" spans="3:24" ht="18" customHeight="1" x14ac:dyDescent="0.3"/>
    <row r="11" spans="3:24" ht="18" customHeight="1" x14ac:dyDescent="0.3"/>
    <row r="12" spans="3:24" ht="18" customHeight="1" x14ac:dyDescent="0.3">
      <c r="G12" s="102"/>
      <c r="J12" s="103"/>
      <c r="K12" s="102"/>
    </row>
    <row r="14" spans="3:24" x14ac:dyDescent="0.3">
      <c r="I14" s="12"/>
    </row>
    <row r="15" spans="3:24" x14ac:dyDescent="0.3">
      <c r="I15" s="12"/>
    </row>
    <row r="16" spans="3:24" x14ac:dyDescent="0.3">
      <c r="L16" s="192" t="s">
        <v>44</v>
      </c>
      <c r="M16" s="193"/>
      <c r="N16" s="193"/>
      <c r="O16" s="193"/>
      <c r="P16" s="193"/>
      <c r="Q16" s="192" t="s">
        <v>45</v>
      </c>
      <c r="R16" s="193"/>
      <c r="S16" s="193"/>
      <c r="T16" s="193"/>
      <c r="U16" s="194"/>
      <c r="V16" s="184" t="s">
        <v>130</v>
      </c>
      <c r="W16" s="185"/>
      <c r="X16" s="186"/>
    </row>
    <row r="17" spans="3:24" x14ac:dyDescent="0.3">
      <c r="H17" s="17"/>
      <c r="I17" s="12"/>
      <c r="L17" s="65" t="s">
        <v>15</v>
      </c>
      <c r="M17" s="190" t="s">
        <v>16</v>
      </c>
      <c r="N17" s="191"/>
      <c r="O17" s="190" t="s">
        <v>46</v>
      </c>
      <c r="P17" s="191"/>
      <c r="Q17" s="65" t="s">
        <v>15</v>
      </c>
      <c r="R17" s="190" t="s">
        <v>16</v>
      </c>
      <c r="S17" s="191"/>
      <c r="T17" s="190" t="s">
        <v>46</v>
      </c>
      <c r="U17" s="191"/>
      <c r="V17" s="187"/>
      <c r="W17" s="188"/>
      <c r="X17" s="189"/>
    </row>
    <row r="18" spans="3:24" ht="57.6" x14ac:dyDescent="0.3">
      <c r="C18" s="3" t="s">
        <v>89</v>
      </c>
      <c r="D18" s="8" t="s">
        <v>80</v>
      </c>
      <c r="E18" s="8" t="s">
        <v>111</v>
      </c>
      <c r="F18" s="8" t="s">
        <v>110</v>
      </c>
      <c r="G18" s="8" t="s">
        <v>109</v>
      </c>
      <c r="H18" s="8" t="s">
        <v>108</v>
      </c>
      <c r="I18" s="18" t="s">
        <v>112</v>
      </c>
      <c r="J18" s="20" t="s">
        <v>31</v>
      </c>
      <c r="K18" s="26" t="s">
        <v>125</v>
      </c>
      <c r="L18" s="26" t="s">
        <v>27</v>
      </c>
      <c r="M18" s="9" t="s">
        <v>126</v>
      </c>
      <c r="N18" s="29" t="s">
        <v>127</v>
      </c>
      <c r="O18" s="9" t="s">
        <v>28</v>
      </c>
      <c r="P18" s="29" t="s">
        <v>127</v>
      </c>
      <c r="Q18" s="26" t="s">
        <v>29</v>
      </c>
      <c r="R18" s="9" t="s">
        <v>128</v>
      </c>
      <c r="S18" s="16" t="s">
        <v>129</v>
      </c>
      <c r="T18" s="9" t="s">
        <v>128</v>
      </c>
      <c r="U18" s="29" t="s">
        <v>129</v>
      </c>
      <c r="V18" s="5" t="s">
        <v>29</v>
      </c>
      <c r="W18" s="5" t="s">
        <v>128</v>
      </c>
      <c r="X18" s="5" t="s">
        <v>129</v>
      </c>
    </row>
    <row r="19" spans="3:24" x14ac:dyDescent="0.3">
      <c r="C19" s="23" t="str">
        <f>IF('2. Børn_indtast'!C19="","",'2. Børn_indtast'!C19)</f>
        <v>Idun Jannikdatter</v>
      </c>
      <c r="D19" s="25" t="str">
        <f>IF(Inst_typ="Vuggestue","Vuggestue",IF(Inst_typ="Børnehave","Børnehave",IF(Inst_typ="Aldersintegreret institution","Aldersintegreret institution",IF(OR(Inst_typ="Vug og BH",Inst_typ="Kombi"),'2. Børn_indtast'!D19,0))))</f>
        <v>Børnehave</v>
      </c>
      <c r="E19" s="24">
        <f>IF('2. Børn_indtast'!E19="","",'2. Børn_indtast'!E19)</f>
        <v>43856</v>
      </c>
      <c r="F19" s="24">
        <f>IF('2. Børn_indtast'!F19="","",'2. Børn_indtast'!F19)</f>
        <v>45809</v>
      </c>
      <c r="G19" s="24">
        <f>IF('2. Børn_indtast'!G19="","",'2. Børn_indtast'!G19)</f>
        <v>46022</v>
      </c>
      <c r="H19" s="25">
        <f>IF('2. Børn_indtast'!H19="","",'2. Børn_indtast'!H19)</f>
        <v>37</v>
      </c>
      <c r="I19" s="19" t="str">
        <f t="shared" ref="I19:I82" si="0">IF(E19="","-",IF(D19="Vuggestue","Ikke relevant",IF(D19="Børnehave","Ikke relevant",IF(D19="Aldersintegreret institution",IF(opryk_regel=1,DATE(YEAR(E19)+opryk_aar,MONTH(E19)+opryk_maaned,DAY(E19)-DAY(E19)+1),DATE(YEAR(E19)+opryk_aar,MONTH(E19)+opryk_maaned,DAY(E19)))))))</f>
        <v>Ikke relevant</v>
      </c>
      <c r="J19" s="21">
        <f t="shared" ref="J19" si="1">IF(E19="","-",DATE(YEAR(E19)+3,MONTH(E19)+1,DAY(E19)-DAY(E19)+1))</f>
        <v>44958</v>
      </c>
      <c r="K19" s="27">
        <f>IF(H19="",0,IF(AND(H19&gt;0,OR(H19&lt;25,H19=25)),0.5,IF(OR(AND(H19&gt;25,H19&lt;35),H19=35),0.75,IF(H19&gt;35,1,0))))</f>
        <v>1</v>
      </c>
      <c r="L19" s="27">
        <f>IF(OR(F19="",G19=""),0,IF(D19="Børnehave",0,IF(D19="Vuggestue",G19-F19+1,IF(D19="Aldersintegreret institution",
IF(G19&lt;I19,G19-F19+1,
IF(AND(F19&lt;I19,G19&gt;=I19),I19-F19,
IF(I19&gt;=F19,0,0)))))))</f>
        <v>0</v>
      </c>
      <c r="M19" s="10">
        <f>IF(OR(F19="",G19=""),0,IF(OR(D19="Vuggestue",D19="Aldersintegreret institution"),0,
IF(AND(F19&lt;J19,G19&lt;J19),G19-F19+1,
IF(AND(F19&lt;J19,G19&gt;=J19),J19-F19,
IF(F19&gt;=J19,0)))))</f>
        <v>0</v>
      </c>
      <c r="N19" s="30">
        <f>IF(OR(F19="",G19=""),0,IF(OR(D19="Vuggestue",D19="Aldersintegreret institution"),0,
IF(F19&gt;=J19,G19-F19+1,
IF(AND(F19&lt;J19,G19&gt;=J19),G19-J19+1,
IF(AND(F19&lt;J19,G19&lt;J19),0)))))</f>
        <v>214</v>
      </c>
      <c r="O19" s="10">
        <f>IF(OR(F19="",G19=""),0,
IF(OR(D19="Vuggestue",D19="Børnhave"),0,
IF(F19&gt;=J19,0,
IF(AND(F19&lt;J19,G19&lt;I19),0,
IF(AND(F19&lt;=J19,J19&lt;=I19),0,
IF(AND(F19&lt;J19,F19&lt;=I19,G19&lt;J19,I19&lt;J19),G19-I19+1,
IF(AND(F19&lt;J19,F19&lt;=I19,G19&gt;=J19,I19&lt;J19),J19-I19,
IF(AND(F19&lt;J19,F19&gt;=I19,G19&gt;=J19),J19-F19,
IF(AND(F19&lt;J19,F19&gt;=I19,G19&lt;J19),G19-F19+1,
IF(AND(F19&lt;J19,F19&gt;=I19,G19=J19),G19-F19,
))))))))))</f>
        <v>0</v>
      </c>
      <c r="P19" s="30">
        <f>IF(OR(F19="",G19=""),0,
IF(OR(D19="Vuggestue",D19="Børnehave"),0,
IF(G19&lt;J19,0,
IF(AND(F19&gt;=I19,F19&gt;=J19),G19-F19+1,
IF(AND(F19&gt;=I19,F19&lt;J19),G19-J19+1,
IF(AND(F19&lt;=I19,I19&lt;=J19,G19&gt;=J19),G19-J19+1,
IF(AND(F19&lt;=I19,I19&gt;=J19,G19&gt;=I19),G19-I19+1,
0)))))))</f>
        <v>0</v>
      </c>
      <c r="Q19" s="27">
        <f t="shared" ref="Q19" si="2">L19/år_dage*$K19</f>
        <v>0</v>
      </c>
      <c r="R19" s="38">
        <f t="shared" ref="R19" si="3">M19/år_dage*$K19</f>
        <v>0</v>
      </c>
      <c r="S19" s="39">
        <f t="shared" ref="S19" si="4">N19/år_dage*$K19</f>
        <v>0.58630136986301373</v>
      </c>
      <c r="T19" s="10">
        <f t="shared" ref="T19" si="5">O19/år_dage*$K19</f>
        <v>0</v>
      </c>
      <c r="U19" s="30">
        <f t="shared" ref="U19" si="6">P19/år_dage*$K19</f>
        <v>0</v>
      </c>
      <c r="V19" s="22">
        <f>Q19</f>
        <v>0</v>
      </c>
      <c r="W19" s="22">
        <f>IF(D19="Børnehave",R19,IF(D19="Aldersintegreret institution",T19,0))</f>
        <v>0</v>
      </c>
      <c r="X19" s="22">
        <f>IF(D19="Børnehave",S19,IF(D19="Aldersintegreret institution",U19,0))</f>
        <v>0.58630136986301373</v>
      </c>
    </row>
    <row r="20" spans="3:24" x14ac:dyDescent="0.3">
      <c r="C20" s="23" t="str">
        <f>IF('2. Børn_indtast'!C20="","",'2. Børn_indtast'!C20)</f>
        <v>Vidar Schou</v>
      </c>
      <c r="D20" s="25" t="str">
        <f>IF(Inst_typ="Vuggestue","Vuggestue",IF(Inst_typ="Børnehave","Børnehave",IF(Inst_typ="Aldersintegreret institution","Aldersintegreret institution",IF(OR(Inst_typ="Vug og BH",Inst_typ="Kombi"),'2. Børn_indtast'!D20,0))))</f>
        <v>Børnehave</v>
      </c>
      <c r="E20" s="24">
        <f>IF('2. Børn_indtast'!E20="","",'2. Børn_indtast'!E20)</f>
        <v>43862</v>
      </c>
      <c r="F20" s="24">
        <f>IF('2. Børn_indtast'!F20="","",'2. Børn_indtast'!F20)</f>
        <v>45658</v>
      </c>
      <c r="G20" s="24">
        <f>IF('2. Børn_indtast'!G20="","",'2. Børn_indtast'!G20)</f>
        <v>46022</v>
      </c>
      <c r="H20" s="25">
        <f>IF('2. Børn_indtast'!H20="","",'2. Børn_indtast'!H20)</f>
        <v>37</v>
      </c>
      <c r="I20" s="19" t="str">
        <f t="shared" si="0"/>
        <v>Ikke relevant</v>
      </c>
      <c r="J20" s="21">
        <f t="shared" ref="J20:J83" si="7">IF(E20="","-",DATE(YEAR(E20)+3,MONTH(E20)+1,DAY(E20)-DAY(E20)+1))</f>
        <v>44986</v>
      </c>
      <c r="K20" s="27">
        <f t="shared" ref="K20:K83" si="8">IF(H20="",0,IF(AND(H20&gt;0,OR(H20&lt;25,H20=25)),0.5,IF(OR(AND(H20&gt;25,H20&lt;35),H20=35),0.75,IF(H20&gt;35,1,0))))</f>
        <v>1</v>
      </c>
      <c r="L20" s="27">
        <f t="shared" ref="L20:L83" si="9">IF(OR(F20="",G20=""),0,IF(D20="Børnehave",0,IF(D20="Vuggestue",G20-F20+1,IF(D20="Aldersintegreret institution",
IF(G20&lt;I20,G20-F20+1,
IF(AND(F20&lt;I20,G20&gt;=I20),I20-F20,
IF(I20&gt;=F20,0,0)))))))</f>
        <v>0</v>
      </c>
      <c r="M20" s="10">
        <f t="shared" ref="M20:M83" si="10">IF(OR(F20="",G20=""),0,IF(OR(D20="Vuggestue",D20="Aldersintegreret institution"),0,
IF(AND(F20&lt;J20,G20&lt;J20),G20-F20+1,
IF(AND(F20&lt;J20,G20&gt;=J20),J20-F20,
IF(F20&gt;=J20,0)))))</f>
        <v>0</v>
      </c>
      <c r="N20" s="30">
        <f t="shared" ref="N20:N83" si="11">IF(OR(F20="",G20=""),0,IF(OR(D20="Vuggestue",D20="Aldersintegreret institution"),0,
IF(F20&gt;=J20,G20-F20+1,
IF(AND(F20&lt;J20,G20&gt;=J20),G20-J20+1,
IF(AND(F20&lt;J20,G20&lt;J20),0)))))</f>
        <v>365</v>
      </c>
      <c r="O20" s="10">
        <f t="shared" ref="O20:O83" si="12">IF(OR(F20="",G20=""),0,
IF(OR(D20="Vuggestue",D20="Børnhave"),0,
IF(F20&gt;=J20,0,
IF(AND(F20&lt;J20,G20&lt;I20),0,
IF(AND(F20&lt;=J20,J20&lt;=I20),0,
IF(AND(F20&lt;J20,F20&lt;=I20,G20&lt;J20,I20&lt;J20),G20-I20+1,
IF(AND(F20&lt;J20,F20&lt;=I20,G20&gt;=J20,I20&lt;J20),J20-I20,
IF(AND(F20&lt;J20,F20&gt;=I20,G20&gt;=J20),J20-F20,
IF(AND(F20&lt;J20,F20&gt;=I20,G20&lt;J20),G20-F20+1,
IF(AND(F20&lt;J20,F20&gt;=I20,G20=J20),G20-F20,
))))))))))</f>
        <v>0</v>
      </c>
      <c r="P20" s="30">
        <f t="shared" ref="P20:P83" si="13">IF(OR(F20="",G20=""),0,
IF(OR(D20="Vuggestue",D20="Børnehave"),0,
IF(G20&lt;J20,0,
IF(AND(F20&gt;=I20,F20&gt;=J20),G20-F20+1,
IF(AND(F20&gt;=I20,F20&lt;J20),G20-J20+1,
IF(AND(F20&lt;=I20,I20&lt;=J20,G20&gt;=J20),G20-J20+1,
IF(AND(F20&lt;=I20,I20&gt;=J20,G20&gt;=I20),G20-I20+1,
0)))))))</f>
        <v>0</v>
      </c>
      <c r="Q20" s="27">
        <f t="shared" ref="Q20:Q83" si="14">L20/år_dage*$K20</f>
        <v>0</v>
      </c>
      <c r="R20" s="38">
        <f t="shared" ref="R20:R83" si="15">M20/år_dage*$K20</f>
        <v>0</v>
      </c>
      <c r="S20" s="39">
        <f t="shared" ref="S20:S83" si="16">N20/år_dage*$K20</f>
        <v>1</v>
      </c>
      <c r="T20" s="10">
        <f t="shared" ref="T20:T83" si="17">O20/år_dage*$K20</f>
        <v>0</v>
      </c>
      <c r="U20" s="30">
        <f t="shared" ref="U20:U83" si="18">P20/år_dage*$K20</f>
        <v>0</v>
      </c>
      <c r="V20" s="22">
        <f t="shared" ref="V20:V83" si="19">Q20</f>
        <v>0</v>
      </c>
      <c r="W20" s="22">
        <f t="shared" ref="W20:W83" si="20">IF(D20="Børnehave",R20,IF(D20="Aldersintegreret institution",T20,0))</f>
        <v>0</v>
      </c>
      <c r="X20" s="22">
        <f t="shared" ref="X20:X83" si="21">IF(D20="Børnehave",S20,IF(D20="Aldersintegreret institution",U20,0))</f>
        <v>1</v>
      </c>
    </row>
    <row r="21" spans="3:24" x14ac:dyDescent="0.3">
      <c r="C21" s="23" t="str">
        <f>IF('2. Børn_indtast'!C21="","",'2. Børn_indtast'!C21)</f>
        <v>Ronja Rasmussen</v>
      </c>
      <c r="D21" s="25" t="str">
        <f>IF(Inst_typ="Vuggestue","Vuggestue",IF(Inst_typ="Børnehave","Børnehave",IF(Inst_typ="Aldersintegreret institution","Aldersintegreret institution",IF(OR(Inst_typ="Vug og BH",Inst_typ="Kombi"),'2. Børn_indtast'!D21,0))))</f>
        <v>Børnehave</v>
      </c>
      <c r="E21" s="24">
        <f>IF('2. Børn_indtast'!E21="","",'2. Børn_indtast'!E21)</f>
        <v>43934</v>
      </c>
      <c r="F21" s="24">
        <f>IF('2. Børn_indtast'!F21="","",'2. Børn_indtast'!F21)</f>
        <v>45658</v>
      </c>
      <c r="G21" s="24">
        <f>IF('2. Børn_indtast'!G21="","",'2. Børn_indtast'!G21)</f>
        <v>46022</v>
      </c>
      <c r="H21" s="25">
        <f>IF('2. Børn_indtast'!H21="","",'2. Børn_indtast'!H21)</f>
        <v>37</v>
      </c>
      <c r="I21" s="19" t="str">
        <f t="shared" si="0"/>
        <v>Ikke relevant</v>
      </c>
      <c r="J21" s="21">
        <f t="shared" si="7"/>
        <v>45047</v>
      </c>
      <c r="K21" s="27">
        <f t="shared" si="8"/>
        <v>1</v>
      </c>
      <c r="L21" s="27">
        <f t="shared" si="9"/>
        <v>0</v>
      </c>
      <c r="M21" s="10">
        <f t="shared" si="10"/>
        <v>0</v>
      </c>
      <c r="N21" s="30">
        <f t="shared" si="11"/>
        <v>365</v>
      </c>
      <c r="O21" s="10">
        <f t="shared" si="12"/>
        <v>0</v>
      </c>
      <c r="P21" s="30">
        <f t="shared" si="13"/>
        <v>0</v>
      </c>
      <c r="Q21" s="27">
        <f t="shared" si="14"/>
        <v>0</v>
      </c>
      <c r="R21" s="38">
        <f t="shared" si="15"/>
        <v>0</v>
      </c>
      <c r="S21" s="39">
        <f t="shared" si="16"/>
        <v>1</v>
      </c>
      <c r="T21" s="10">
        <f t="shared" si="17"/>
        <v>0</v>
      </c>
      <c r="U21" s="30">
        <f t="shared" si="18"/>
        <v>0</v>
      </c>
      <c r="V21" s="22">
        <f t="shared" si="19"/>
        <v>0</v>
      </c>
      <c r="W21" s="22">
        <f t="shared" si="20"/>
        <v>0</v>
      </c>
      <c r="X21" s="22">
        <f t="shared" si="21"/>
        <v>1</v>
      </c>
    </row>
    <row r="22" spans="3:24" x14ac:dyDescent="0.3">
      <c r="C22" s="23" t="str">
        <f>IF('2. Børn_indtast'!C22="","",'2. Børn_indtast'!C22)</f>
        <v>Solvej Kiertzner</v>
      </c>
      <c r="D22" s="25" t="str">
        <f>IF(Inst_typ="Vuggestue","Vuggestue",IF(Inst_typ="Børnehave","Børnehave",IF(Inst_typ="Aldersintegreret institution","Aldersintegreret institution",IF(OR(Inst_typ="Vug og BH",Inst_typ="Kombi"),'2. Børn_indtast'!D22,0))))</f>
        <v>Børnehave</v>
      </c>
      <c r="E22" s="24">
        <f>IF('2. Børn_indtast'!E22="","",'2. Børn_indtast'!E22)</f>
        <v>43967</v>
      </c>
      <c r="F22" s="24">
        <f>IF('2. Børn_indtast'!F22="","",'2. Børn_indtast'!F22)</f>
        <v>45658</v>
      </c>
      <c r="G22" s="24">
        <f>IF('2. Børn_indtast'!G22="","",'2. Børn_indtast'!G22)</f>
        <v>45930</v>
      </c>
      <c r="H22" s="25">
        <f>IF('2. Børn_indtast'!H22="","",'2. Børn_indtast'!H22)</f>
        <v>37</v>
      </c>
      <c r="I22" s="19" t="str">
        <f t="shared" si="0"/>
        <v>Ikke relevant</v>
      </c>
      <c r="J22" s="21">
        <f t="shared" si="7"/>
        <v>45078</v>
      </c>
      <c r="K22" s="27">
        <f t="shared" si="8"/>
        <v>1</v>
      </c>
      <c r="L22" s="27">
        <f t="shared" si="9"/>
        <v>0</v>
      </c>
      <c r="M22" s="10">
        <f t="shared" si="10"/>
        <v>0</v>
      </c>
      <c r="N22" s="30">
        <f t="shared" si="11"/>
        <v>273</v>
      </c>
      <c r="O22" s="10">
        <f t="shared" si="12"/>
        <v>0</v>
      </c>
      <c r="P22" s="30">
        <f t="shared" si="13"/>
        <v>0</v>
      </c>
      <c r="Q22" s="27">
        <f t="shared" si="14"/>
        <v>0</v>
      </c>
      <c r="R22" s="38">
        <f t="shared" si="15"/>
        <v>0</v>
      </c>
      <c r="S22" s="39">
        <f t="shared" si="16"/>
        <v>0.74794520547945209</v>
      </c>
      <c r="T22" s="10">
        <f t="shared" si="17"/>
        <v>0</v>
      </c>
      <c r="U22" s="30">
        <f t="shared" si="18"/>
        <v>0</v>
      </c>
      <c r="V22" s="22">
        <f t="shared" si="19"/>
        <v>0</v>
      </c>
      <c r="W22" s="22">
        <f t="shared" si="20"/>
        <v>0</v>
      </c>
      <c r="X22" s="22">
        <f t="shared" si="21"/>
        <v>0.74794520547945209</v>
      </c>
    </row>
    <row r="23" spans="3:24" x14ac:dyDescent="0.3">
      <c r="C23" s="23" t="str">
        <f>IF('2. Børn_indtast'!C23="","",'2. Børn_indtast'!C23)</f>
        <v>Otto Arena</v>
      </c>
      <c r="D23" s="25" t="str">
        <f>IF(Inst_typ="Vuggestue","Vuggestue",IF(Inst_typ="Børnehave","Børnehave",IF(Inst_typ="Aldersintegreret institution","Aldersintegreret institution",IF(OR(Inst_typ="Vug og BH",Inst_typ="Kombi"),'2. Børn_indtast'!D23,0))))</f>
        <v>Børnehave</v>
      </c>
      <c r="E23" s="24">
        <f>IF('2. Børn_indtast'!E23="","",'2. Børn_indtast'!E23)</f>
        <v>43990</v>
      </c>
      <c r="F23" s="24">
        <f>IF('2. Børn_indtast'!F23="","",'2. Børn_indtast'!F23)</f>
        <v>45658</v>
      </c>
      <c r="G23" s="24">
        <f>IF('2. Børn_indtast'!G23="","",'2. Børn_indtast'!G23)</f>
        <v>46022</v>
      </c>
      <c r="H23" s="25">
        <f>IF('2. Børn_indtast'!H23="","",'2. Børn_indtast'!H23)</f>
        <v>37</v>
      </c>
      <c r="I23" s="19" t="str">
        <f t="shared" si="0"/>
        <v>Ikke relevant</v>
      </c>
      <c r="J23" s="21">
        <f t="shared" si="7"/>
        <v>45108</v>
      </c>
      <c r="K23" s="27">
        <f t="shared" si="8"/>
        <v>1</v>
      </c>
      <c r="L23" s="27">
        <f t="shared" si="9"/>
        <v>0</v>
      </c>
      <c r="M23" s="10">
        <f t="shared" si="10"/>
        <v>0</v>
      </c>
      <c r="N23" s="30">
        <f t="shared" si="11"/>
        <v>365</v>
      </c>
      <c r="O23" s="10">
        <f t="shared" si="12"/>
        <v>0</v>
      </c>
      <c r="P23" s="30">
        <f t="shared" si="13"/>
        <v>0</v>
      </c>
      <c r="Q23" s="27">
        <f t="shared" si="14"/>
        <v>0</v>
      </c>
      <c r="R23" s="38">
        <f t="shared" si="15"/>
        <v>0</v>
      </c>
      <c r="S23" s="39">
        <f t="shared" si="16"/>
        <v>1</v>
      </c>
      <c r="T23" s="10">
        <f t="shared" si="17"/>
        <v>0</v>
      </c>
      <c r="U23" s="30">
        <f t="shared" si="18"/>
        <v>0</v>
      </c>
      <c r="V23" s="22">
        <f t="shared" si="19"/>
        <v>0</v>
      </c>
      <c r="W23" s="22">
        <f t="shared" si="20"/>
        <v>0</v>
      </c>
      <c r="X23" s="22">
        <f t="shared" si="21"/>
        <v>1</v>
      </c>
    </row>
    <row r="24" spans="3:24" x14ac:dyDescent="0.3">
      <c r="C24" s="23" t="str">
        <f>IF('2. Børn_indtast'!C24="","",'2. Børn_indtast'!C24)</f>
        <v>Silja Kortbæk</v>
      </c>
      <c r="D24" s="25" t="str">
        <f>IF(Inst_typ="Vuggestue","Vuggestue",IF(Inst_typ="Børnehave","Børnehave",IF(Inst_typ="Aldersintegreret institution","Aldersintegreret institution",IF(OR(Inst_typ="Vug og BH",Inst_typ="Kombi"),'2. Børn_indtast'!D24,0))))</f>
        <v>Børnehave</v>
      </c>
      <c r="E24" s="24">
        <f>IF('2. Børn_indtast'!E24="","",'2. Børn_indtast'!E24)</f>
        <v>44041</v>
      </c>
      <c r="F24" s="24">
        <f>IF('2. Børn_indtast'!F24="","",'2. Børn_indtast'!F24)</f>
        <v>45658</v>
      </c>
      <c r="G24" s="24">
        <f>IF('2. Børn_indtast'!G24="","",'2. Børn_indtast'!G24)</f>
        <v>46022</v>
      </c>
      <c r="H24" s="25">
        <f>IF('2. Børn_indtast'!H24="","",'2. Børn_indtast'!H24)</f>
        <v>37</v>
      </c>
      <c r="I24" s="19" t="str">
        <f t="shared" si="0"/>
        <v>Ikke relevant</v>
      </c>
      <c r="J24" s="21">
        <f t="shared" si="7"/>
        <v>45139</v>
      </c>
      <c r="K24" s="27">
        <f t="shared" si="8"/>
        <v>1</v>
      </c>
      <c r="L24" s="27">
        <f t="shared" si="9"/>
        <v>0</v>
      </c>
      <c r="M24" s="10">
        <f t="shared" si="10"/>
        <v>0</v>
      </c>
      <c r="N24" s="30">
        <f t="shared" si="11"/>
        <v>365</v>
      </c>
      <c r="O24" s="10">
        <f t="shared" si="12"/>
        <v>0</v>
      </c>
      <c r="P24" s="30">
        <f t="shared" si="13"/>
        <v>0</v>
      </c>
      <c r="Q24" s="27">
        <f t="shared" si="14"/>
        <v>0</v>
      </c>
      <c r="R24" s="38">
        <f t="shared" si="15"/>
        <v>0</v>
      </c>
      <c r="S24" s="39">
        <f t="shared" si="16"/>
        <v>1</v>
      </c>
      <c r="T24" s="10">
        <f t="shared" si="17"/>
        <v>0</v>
      </c>
      <c r="U24" s="30">
        <f t="shared" si="18"/>
        <v>0</v>
      </c>
      <c r="V24" s="22">
        <f t="shared" si="19"/>
        <v>0</v>
      </c>
      <c r="W24" s="22">
        <f t="shared" si="20"/>
        <v>0</v>
      </c>
      <c r="X24" s="22">
        <f t="shared" si="21"/>
        <v>1</v>
      </c>
    </row>
    <row r="25" spans="3:24" x14ac:dyDescent="0.3">
      <c r="C25" s="23" t="str">
        <f>IF('2. Børn_indtast'!C25="","",'2. Børn_indtast'!C25)</f>
        <v>Alfred Bystrup</v>
      </c>
      <c r="D25" s="25" t="str">
        <f>IF(Inst_typ="Vuggestue","Vuggestue",IF(Inst_typ="Børnehave","Børnehave",IF(Inst_typ="Aldersintegreret institution","Aldersintegreret institution",IF(OR(Inst_typ="Vug og BH",Inst_typ="Kombi"),'2. Børn_indtast'!D25,0))))</f>
        <v>Børnehave</v>
      </c>
      <c r="E25" s="24">
        <f>IF('2. Børn_indtast'!E25="","",'2. Børn_indtast'!E25)</f>
        <v>44204</v>
      </c>
      <c r="F25" s="24">
        <f>IF('2. Børn_indtast'!F25="","",'2. Børn_indtast'!F25)</f>
        <v>45658</v>
      </c>
      <c r="G25" s="24">
        <f>IF('2. Børn_indtast'!G25="","",'2. Børn_indtast'!G25)</f>
        <v>46022</v>
      </c>
      <c r="H25" s="25">
        <f>IF('2. Børn_indtast'!H25="","",'2. Børn_indtast'!H25)</f>
        <v>37</v>
      </c>
      <c r="I25" s="19" t="str">
        <f t="shared" si="0"/>
        <v>Ikke relevant</v>
      </c>
      <c r="J25" s="21">
        <f t="shared" si="7"/>
        <v>45323</v>
      </c>
      <c r="K25" s="27">
        <f t="shared" si="8"/>
        <v>1</v>
      </c>
      <c r="L25" s="27">
        <f t="shared" si="9"/>
        <v>0</v>
      </c>
      <c r="M25" s="10">
        <f t="shared" si="10"/>
        <v>0</v>
      </c>
      <c r="N25" s="30">
        <f t="shared" si="11"/>
        <v>365</v>
      </c>
      <c r="O25" s="10">
        <f t="shared" si="12"/>
        <v>0</v>
      </c>
      <c r="P25" s="30">
        <f t="shared" si="13"/>
        <v>0</v>
      </c>
      <c r="Q25" s="27">
        <f t="shared" si="14"/>
        <v>0</v>
      </c>
      <c r="R25" s="38">
        <f t="shared" si="15"/>
        <v>0</v>
      </c>
      <c r="S25" s="39">
        <f t="shared" si="16"/>
        <v>1</v>
      </c>
      <c r="T25" s="10">
        <f t="shared" si="17"/>
        <v>0</v>
      </c>
      <c r="U25" s="30">
        <f t="shared" si="18"/>
        <v>0</v>
      </c>
      <c r="V25" s="22">
        <f t="shared" si="19"/>
        <v>0</v>
      </c>
      <c r="W25" s="22">
        <f t="shared" si="20"/>
        <v>0</v>
      </c>
      <c r="X25" s="22">
        <f t="shared" si="21"/>
        <v>1</v>
      </c>
    </row>
    <row r="26" spans="3:24" x14ac:dyDescent="0.3">
      <c r="C26" s="23" t="str">
        <f>IF('2. Børn_indtast'!C26="","",'2. Børn_indtast'!C26)</f>
        <v>Liv Pedersen</v>
      </c>
      <c r="D26" s="25" t="str">
        <f>IF(Inst_typ="Vuggestue","Vuggestue",IF(Inst_typ="Børnehave","Børnehave",IF(Inst_typ="Aldersintegreret institution","Aldersintegreret institution",IF(OR(Inst_typ="Vug og BH",Inst_typ="Kombi"),'2. Børn_indtast'!D26,0))))</f>
        <v>Børnehave</v>
      </c>
      <c r="E26" s="24">
        <f>IF('2. Børn_indtast'!E26="","",'2. Børn_indtast'!E26)</f>
        <v>44292</v>
      </c>
      <c r="F26" s="24">
        <f>IF('2. Børn_indtast'!F26="","",'2. Børn_indtast'!F26)</f>
        <v>45658</v>
      </c>
      <c r="G26" s="24">
        <f>IF('2. Børn_indtast'!G26="","",'2. Børn_indtast'!G26)</f>
        <v>46022</v>
      </c>
      <c r="H26" s="25">
        <f>IF('2. Børn_indtast'!H26="","",'2. Børn_indtast'!H26)</f>
        <v>37</v>
      </c>
      <c r="I26" s="19" t="str">
        <f t="shared" si="0"/>
        <v>Ikke relevant</v>
      </c>
      <c r="J26" s="21">
        <f t="shared" si="7"/>
        <v>45413</v>
      </c>
      <c r="K26" s="27">
        <f t="shared" si="8"/>
        <v>1</v>
      </c>
      <c r="L26" s="27">
        <f t="shared" si="9"/>
        <v>0</v>
      </c>
      <c r="M26" s="10">
        <f t="shared" si="10"/>
        <v>0</v>
      </c>
      <c r="N26" s="30">
        <f t="shared" si="11"/>
        <v>365</v>
      </c>
      <c r="O26" s="10">
        <f t="shared" si="12"/>
        <v>0</v>
      </c>
      <c r="P26" s="30">
        <f t="shared" si="13"/>
        <v>0</v>
      </c>
      <c r="Q26" s="27">
        <f t="shared" si="14"/>
        <v>0</v>
      </c>
      <c r="R26" s="38">
        <f t="shared" si="15"/>
        <v>0</v>
      </c>
      <c r="S26" s="39">
        <f t="shared" si="16"/>
        <v>1</v>
      </c>
      <c r="T26" s="10">
        <f t="shared" si="17"/>
        <v>0</v>
      </c>
      <c r="U26" s="30">
        <f t="shared" si="18"/>
        <v>0</v>
      </c>
      <c r="V26" s="22">
        <f t="shared" si="19"/>
        <v>0</v>
      </c>
      <c r="W26" s="22">
        <f t="shared" si="20"/>
        <v>0</v>
      </c>
      <c r="X26" s="22">
        <f t="shared" si="21"/>
        <v>1</v>
      </c>
    </row>
    <row r="27" spans="3:24" x14ac:dyDescent="0.3">
      <c r="C27" s="23" t="str">
        <f>IF('2. Børn_indtast'!C27="","",'2. Børn_indtast'!C27)</f>
        <v>Rakel Berg</v>
      </c>
      <c r="D27" s="25" t="str">
        <f>IF(Inst_typ="Vuggestue","Vuggestue",IF(Inst_typ="Børnehave","Børnehave",IF(Inst_typ="Aldersintegreret institution","Aldersintegreret institution",IF(OR(Inst_typ="Vug og BH",Inst_typ="Kombi"),'2. Børn_indtast'!D27,0))))</f>
        <v>Børnehave</v>
      </c>
      <c r="E27" s="24">
        <f>IF('2. Børn_indtast'!E27="","",'2. Børn_indtast'!E27)</f>
        <v>44308</v>
      </c>
      <c r="F27" s="24">
        <f>IF('2. Børn_indtast'!F27="","",'2. Børn_indtast'!F27)</f>
        <v>45658</v>
      </c>
      <c r="G27" s="24">
        <f>IF('2. Børn_indtast'!G27="","",'2. Børn_indtast'!G27)</f>
        <v>46022</v>
      </c>
      <c r="H27" s="25">
        <f>IF('2. Børn_indtast'!H27="","",'2. Børn_indtast'!H27)</f>
        <v>37</v>
      </c>
      <c r="I27" s="19" t="str">
        <f t="shared" si="0"/>
        <v>Ikke relevant</v>
      </c>
      <c r="J27" s="21">
        <f t="shared" si="7"/>
        <v>45413</v>
      </c>
      <c r="K27" s="27">
        <f t="shared" si="8"/>
        <v>1</v>
      </c>
      <c r="L27" s="27">
        <f t="shared" si="9"/>
        <v>0</v>
      </c>
      <c r="M27" s="10">
        <f t="shared" si="10"/>
        <v>0</v>
      </c>
      <c r="N27" s="30">
        <f t="shared" si="11"/>
        <v>365</v>
      </c>
      <c r="O27" s="10">
        <f t="shared" si="12"/>
        <v>0</v>
      </c>
      <c r="P27" s="30">
        <f t="shared" si="13"/>
        <v>0</v>
      </c>
      <c r="Q27" s="27">
        <f t="shared" si="14"/>
        <v>0</v>
      </c>
      <c r="R27" s="38">
        <f t="shared" si="15"/>
        <v>0</v>
      </c>
      <c r="S27" s="39">
        <f t="shared" si="16"/>
        <v>1</v>
      </c>
      <c r="T27" s="10">
        <f t="shared" si="17"/>
        <v>0</v>
      </c>
      <c r="U27" s="30">
        <f t="shared" si="18"/>
        <v>0</v>
      </c>
      <c r="V27" s="22">
        <f t="shared" si="19"/>
        <v>0</v>
      </c>
      <c r="W27" s="22">
        <f t="shared" si="20"/>
        <v>0</v>
      </c>
      <c r="X27" s="22">
        <f t="shared" si="21"/>
        <v>1</v>
      </c>
    </row>
    <row r="28" spans="3:24" x14ac:dyDescent="0.3">
      <c r="C28" s="23" t="str">
        <f>IF('2. Børn_indtast'!C28="","",'2. Børn_indtast'!C28)</f>
        <v>Halfdan Lauritsen</v>
      </c>
      <c r="D28" s="25" t="str">
        <f>IF(Inst_typ="Vuggestue","Vuggestue",IF(Inst_typ="Børnehave","Børnehave",IF(Inst_typ="Aldersintegreret institution","Aldersintegreret institution",IF(OR(Inst_typ="Vug og BH",Inst_typ="Kombi"),'2. Børn_indtast'!D28,0))))</f>
        <v>Børnehave</v>
      </c>
      <c r="E28" s="24">
        <f>IF('2. Børn_indtast'!E28="","",'2. Børn_indtast'!E28)</f>
        <v>44361</v>
      </c>
      <c r="F28" s="24">
        <f>IF('2. Børn_indtast'!F28="","",'2. Børn_indtast'!F28)</f>
        <v>45658</v>
      </c>
      <c r="G28" s="24">
        <f>IF('2. Børn_indtast'!G28="","",'2. Børn_indtast'!G28)</f>
        <v>46022</v>
      </c>
      <c r="H28" s="25">
        <f>IF('2. Børn_indtast'!H28="","",'2. Børn_indtast'!H28)</f>
        <v>37</v>
      </c>
      <c r="I28" s="19" t="str">
        <f t="shared" si="0"/>
        <v>Ikke relevant</v>
      </c>
      <c r="J28" s="21">
        <f t="shared" si="7"/>
        <v>45474</v>
      </c>
      <c r="K28" s="27">
        <f t="shared" si="8"/>
        <v>1</v>
      </c>
      <c r="L28" s="27">
        <f t="shared" si="9"/>
        <v>0</v>
      </c>
      <c r="M28" s="10">
        <f t="shared" si="10"/>
        <v>0</v>
      </c>
      <c r="N28" s="30">
        <f t="shared" si="11"/>
        <v>365</v>
      </c>
      <c r="O28" s="10">
        <f t="shared" si="12"/>
        <v>0</v>
      </c>
      <c r="P28" s="30">
        <f t="shared" si="13"/>
        <v>0</v>
      </c>
      <c r="Q28" s="27">
        <f t="shared" si="14"/>
        <v>0</v>
      </c>
      <c r="R28" s="38">
        <f t="shared" si="15"/>
        <v>0</v>
      </c>
      <c r="S28" s="39">
        <f t="shared" si="16"/>
        <v>1</v>
      </c>
      <c r="T28" s="10">
        <f t="shared" si="17"/>
        <v>0</v>
      </c>
      <c r="U28" s="30">
        <f t="shared" si="18"/>
        <v>0</v>
      </c>
      <c r="V28" s="22">
        <f t="shared" si="19"/>
        <v>0</v>
      </c>
      <c r="W28" s="22">
        <f t="shared" si="20"/>
        <v>0</v>
      </c>
      <c r="X28" s="22">
        <f t="shared" si="21"/>
        <v>1</v>
      </c>
    </row>
    <row r="29" spans="3:24" x14ac:dyDescent="0.3">
      <c r="C29" s="23" t="str">
        <f>IF('2. Børn_indtast'!C29="","",'2. Børn_indtast'!C29)</f>
        <v>Ravn Schou</v>
      </c>
      <c r="D29" s="25" t="str">
        <f>IF(Inst_typ="Vuggestue","Vuggestue",IF(Inst_typ="Børnehave","Børnehave",IF(Inst_typ="Aldersintegreret institution","Aldersintegreret institution",IF(OR(Inst_typ="Vug og BH",Inst_typ="Kombi"),'2. Børn_indtast'!D29,0))))</f>
        <v>Børnehave</v>
      </c>
      <c r="E29" s="24">
        <f>IF('2. Børn_indtast'!E29="","",'2. Børn_indtast'!E29)</f>
        <v>44370</v>
      </c>
      <c r="F29" s="24">
        <f>IF('2. Børn_indtast'!F29="","",'2. Børn_indtast'!F29)</f>
        <v>45658</v>
      </c>
      <c r="G29" s="24">
        <f>IF('2. Børn_indtast'!G29="","",'2. Børn_indtast'!G29)</f>
        <v>46022</v>
      </c>
      <c r="H29" s="25">
        <f>IF('2. Børn_indtast'!H29="","",'2. Børn_indtast'!H29)</f>
        <v>37</v>
      </c>
      <c r="I29" s="19" t="str">
        <f t="shared" si="0"/>
        <v>Ikke relevant</v>
      </c>
      <c r="J29" s="21">
        <f t="shared" si="7"/>
        <v>45474</v>
      </c>
      <c r="K29" s="27">
        <f t="shared" si="8"/>
        <v>1</v>
      </c>
      <c r="L29" s="27">
        <f t="shared" si="9"/>
        <v>0</v>
      </c>
      <c r="M29" s="10">
        <f t="shared" si="10"/>
        <v>0</v>
      </c>
      <c r="N29" s="30">
        <f t="shared" si="11"/>
        <v>365</v>
      </c>
      <c r="O29" s="10">
        <f t="shared" si="12"/>
        <v>0</v>
      </c>
      <c r="P29" s="30">
        <f t="shared" si="13"/>
        <v>0</v>
      </c>
      <c r="Q29" s="27">
        <f t="shared" si="14"/>
        <v>0</v>
      </c>
      <c r="R29" s="38">
        <f t="shared" si="15"/>
        <v>0</v>
      </c>
      <c r="S29" s="39">
        <f t="shared" si="16"/>
        <v>1</v>
      </c>
      <c r="T29" s="10">
        <f t="shared" si="17"/>
        <v>0</v>
      </c>
      <c r="U29" s="30">
        <f t="shared" si="18"/>
        <v>0</v>
      </c>
      <c r="V29" s="22">
        <f t="shared" si="19"/>
        <v>0</v>
      </c>
      <c r="W29" s="22">
        <f t="shared" si="20"/>
        <v>0</v>
      </c>
      <c r="X29" s="22">
        <f t="shared" si="21"/>
        <v>1</v>
      </c>
    </row>
    <row r="30" spans="3:24" x14ac:dyDescent="0.3">
      <c r="C30" s="23" t="str">
        <f>IF('2. Børn_indtast'!C30="","",'2. Børn_indtast'!C30)</f>
        <v>William Pichardt</v>
      </c>
      <c r="D30" s="25" t="str">
        <f>IF(Inst_typ="Vuggestue","Vuggestue",IF(Inst_typ="Børnehave","Børnehave",IF(Inst_typ="Aldersintegreret institution","Aldersintegreret institution",IF(OR(Inst_typ="Vug og BH",Inst_typ="Kombi"),'2. Børn_indtast'!D30,0))))</f>
        <v>Børnehave</v>
      </c>
      <c r="E30" s="24">
        <f>IF('2. Børn_indtast'!E30="","",'2. Børn_indtast'!E30)</f>
        <v>44384</v>
      </c>
      <c r="F30" s="24">
        <f>IF('2. Børn_indtast'!F30="","",'2. Børn_indtast'!F30)</f>
        <v>45658</v>
      </c>
      <c r="G30" s="24">
        <f>IF('2. Børn_indtast'!G30="","",'2. Børn_indtast'!G30)</f>
        <v>46022</v>
      </c>
      <c r="H30" s="25">
        <f>IF('2. Børn_indtast'!H30="","",'2. Børn_indtast'!H30)</f>
        <v>37</v>
      </c>
      <c r="I30" s="19" t="str">
        <f t="shared" si="0"/>
        <v>Ikke relevant</v>
      </c>
      <c r="J30" s="21">
        <f t="shared" si="7"/>
        <v>45505</v>
      </c>
      <c r="K30" s="27">
        <f t="shared" si="8"/>
        <v>1</v>
      </c>
      <c r="L30" s="27">
        <f t="shared" si="9"/>
        <v>0</v>
      </c>
      <c r="M30" s="10">
        <f t="shared" si="10"/>
        <v>0</v>
      </c>
      <c r="N30" s="30">
        <f t="shared" si="11"/>
        <v>365</v>
      </c>
      <c r="O30" s="10">
        <f t="shared" si="12"/>
        <v>0</v>
      </c>
      <c r="P30" s="30">
        <f t="shared" si="13"/>
        <v>0</v>
      </c>
      <c r="Q30" s="27">
        <f t="shared" si="14"/>
        <v>0</v>
      </c>
      <c r="R30" s="38">
        <f t="shared" si="15"/>
        <v>0</v>
      </c>
      <c r="S30" s="39">
        <f t="shared" si="16"/>
        <v>1</v>
      </c>
      <c r="T30" s="10">
        <f t="shared" si="17"/>
        <v>0</v>
      </c>
      <c r="U30" s="30">
        <f t="shared" si="18"/>
        <v>0</v>
      </c>
      <c r="V30" s="22">
        <f t="shared" si="19"/>
        <v>0</v>
      </c>
      <c r="W30" s="22">
        <f t="shared" si="20"/>
        <v>0</v>
      </c>
      <c r="X30" s="22">
        <f t="shared" si="21"/>
        <v>1</v>
      </c>
    </row>
    <row r="31" spans="3:24" x14ac:dyDescent="0.3">
      <c r="C31" s="23" t="str">
        <f>IF('2. Børn_indtast'!C31="","",'2. Børn_indtast'!C31)</f>
        <v>Bjørn Langkjær</v>
      </c>
      <c r="D31" s="25" t="str">
        <f>IF(Inst_typ="Vuggestue","Vuggestue",IF(Inst_typ="Børnehave","Børnehave",IF(Inst_typ="Aldersintegreret institution","Aldersintegreret institution",IF(OR(Inst_typ="Vug og BH",Inst_typ="Kombi"),'2. Børn_indtast'!D31,0))))</f>
        <v>Børnehave</v>
      </c>
      <c r="E31" s="24">
        <f>IF('2. Børn_indtast'!E31="","",'2. Børn_indtast'!E31)</f>
        <v>44386</v>
      </c>
      <c r="F31" s="24">
        <f>IF('2. Børn_indtast'!F31="","",'2. Børn_indtast'!F31)</f>
        <v>45658</v>
      </c>
      <c r="G31" s="24">
        <f>IF('2. Børn_indtast'!G31="","",'2. Børn_indtast'!G31)</f>
        <v>46022</v>
      </c>
      <c r="H31" s="25">
        <f>IF('2. Børn_indtast'!H31="","",'2. Børn_indtast'!H31)</f>
        <v>37</v>
      </c>
      <c r="I31" s="19" t="str">
        <f t="shared" si="0"/>
        <v>Ikke relevant</v>
      </c>
      <c r="J31" s="21">
        <f t="shared" si="7"/>
        <v>45505</v>
      </c>
      <c r="K31" s="27">
        <f t="shared" si="8"/>
        <v>1</v>
      </c>
      <c r="L31" s="27">
        <f t="shared" si="9"/>
        <v>0</v>
      </c>
      <c r="M31" s="10">
        <f t="shared" si="10"/>
        <v>0</v>
      </c>
      <c r="N31" s="30">
        <f t="shared" si="11"/>
        <v>365</v>
      </c>
      <c r="O31" s="10">
        <f t="shared" si="12"/>
        <v>0</v>
      </c>
      <c r="P31" s="30">
        <f t="shared" si="13"/>
        <v>0</v>
      </c>
      <c r="Q31" s="27">
        <f t="shared" si="14"/>
        <v>0</v>
      </c>
      <c r="R31" s="38">
        <f t="shared" si="15"/>
        <v>0</v>
      </c>
      <c r="S31" s="39">
        <f t="shared" si="16"/>
        <v>1</v>
      </c>
      <c r="T31" s="10">
        <f t="shared" si="17"/>
        <v>0</v>
      </c>
      <c r="U31" s="30">
        <f t="shared" si="18"/>
        <v>0</v>
      </c>
      <c r="V31" s="22">
        <f t="shared" si="19"/>
        <v>0</v>
      </c>
      <c r="W31" s="22">
        <f t="shared" si="20"/>
        <v>0</v>
      </c>
      <c r="X31" s="22">
        <f t="shared" si="21"/>
        <v>1</v>
      </c>
    </row>
    <row r="32" spans="3:24" x14ac:dyDescent="0.3">
      <c r="C32" s="23" t="str">
        <f>IF('2. Børn_indtast'!C32="","",'2. Børn_indtast'!C32)</f>
        <v>Sigfred Mulvad</v>
      </c>
      <c r="D32" s="25" t="str">
        <f>IF(Inst_typ="Vuggestue","Vuggestue",IF(Inst_typ="Børnehave","Børnehave",IF(Inst_typ="Aldersintegreret institution","Aldersintegreret institution",IF(OR(Inst_typ="Vug og BH",Inst_typ="Kombi"),'2. Børn_indtast'!D32,0))))</f>
        <v>Børnehave</v>
      </c>
      <c r="E32" s="24">
        <f>IF('2. Børn_indtast'!E32="","",'2. Børn_indtast'!E32)</f>
        <v>44433</v>
      </c>
      <c r="F32" s="24">
        <f>IF('2. Børn_indtast'!F32="","",'2. Børn_indtast'!F32)</f>
        <v>45658</v>
      </c>
      <c r="G32" s="24">
        <f>IF('2. Børn_indtast'!G32="","",'2. Børn_indtast'!G32)</f>
        <v>46022</v>
      </c>
      <c r="H32" s="25">
        <f>IF('2. Børn_indtast'!H32="","",'2. Børn_indtast'!H32)</f>
        <v>37</v>
      </c>
      <c r="I32" s="19" t="str">
        <f t="shared" si="0"/>
        <v>Ikke relevant</v>
      </c>
      <c r="J32" s="21">
        <f t="shared" si="7"/>
        <v>45536</v>
      </c>
      <c r="K32" s="27">
        <f t="shared" si="8"/>
        <v>1</v>
      </c>
      <c r="L32" s="27">
        <f t="shared" si="9"/>
        <v>0</v>
      </c>
      <c r="M32" s="10">
        <f t="shared" si="10"/>
        <v>0</v>
      </c>
      <c r="N32" s="30">
        <f t="shared" si="11"/>
        <v>365</v>
      </c>
      <c r="O32" s="10">
        <f t="shared" si="12"/>
        <v>0</v>
      </c>
      <c r="P32" s="30">
        <f t="shared" si="13"/>
        <v>0</v>
      </c>
      <c r="Q32" s="27">
        <f t="shared" si="14"/>
        <v>0</v>
      </c>
      <c r="R32" s="38">
        <f t="shared" si="15"/>
        <v>0</v>
      </c>
      <c r="S32" s="39">
        <f t="shared" si="16"/>
        <v>1</v>
      </c>
      <c r="T32" s="10">
        <f t="shared" si="17"/>
        <v>0</v>
      </c>
      <c r="U32" s="30">
        <f t="shared" si="18"/>
        <v>0</v>
      </c>
      <c r="V32" s="22">
        <f t="shared" si="19"/>
        <v>0</v>
      </c>
      <c r="W32" s="22">
        <f t="shared" si="20"/>
        <v>0</v>
      </c>
      <c r="X32" s="22">
        <f t="shared" si="21"/>
        <v>1</v>
      </c>
    </row>
    <row r="33" spans="3:24" x14ac:dyDescent="0.3">
      <c r="C33" s="23" t="str">
        <f>IF('2. Børn_indtast'!C33="","",'2. Børn_indtast'!C33)</f>
        <v>Nellie Stockmar</v>
      </c>
      <c r="D33" s="25" t="str">
        <f>IF(Inst_typ="Vuggestue","Vuggestue",IF(Inst_typ="Børnehave","Børnehave",IF(Inst_typ="Aldersintegreret institution","Aldersintegreret institution",IF(OR(Inst_typ="Vug og BH",Inst_typ="Kombi"),'2. Børn_indtast'!D33,0))))</f>
        <v>Børnehave</v>
      </c>
      <c r="E33" s="24">
        <f>IF('2. Børn_indtast'!E33="","",'2. Børn_indtast'!E33)</f>
        <v>44472</v>
      </c>
      <c r="F33" s="24">
        <f>IF('2. Børn_indtast'!F33="","",'2. Børn_indtast'!F33)</f>
        <v>45658</v>
      </c>
      <c r="G33" s="24">
        <f>IF('2. Børn_indtast'!G33="","",'2. Børn_indtast'!G33)</f>
        <v>46022</v>
      </c>
      <c r="H33" s="25">
        <f>IF('2. Børn_indtast'!H33="","",'2. Børn_indtast'!H33)</f>
        <v>37</v>
      </c>
      <c r="I33" s="19" t="str">
        <f t="shared" si="0"/>
        <v>Ikke relevant</v>
      </c>
      <c r="J33" s="21">
        <f t="shared" si="7"/>
        <v>45597</v>
      </c>
      <c r="K33" s="27">
        <f t="shared" si="8"/>
        <v>1</v>
      </c>
      <c r="L33" s="27">
        <f t="shared" si="9"/>
        <v>0</v>
      </c>
      <c r="M33" s="10">
        <f t="shared" si="10"/>
        <v>0</v>
      </c>
      <c r="N33" s="30">
        <f t="shared" si="11"/>
        <v>365</v>
      </c>
      <c r="O33" s="10">
        <f t="shared" si="12"/>
        <v>0</v>
      </c>
      <c r="P33" s="30">
        <f t="shared" si="13"/>
        <v>0</v>
      </c>
      <c r="Q33" s="27">
        <f t="shared" si="14"/>
        <v>0</v>
      </c>
      <c r="R33" s="38">
        <f t="shared" si="15"/>
        <v>0</v>
      </c>
      <c r="S33" s="39">
        <f t="shared" si="16"/>
        <v>1</v>
      </c>
      <c r="T33" s="10">
        <f t="shared" si="17"/>
        <v>0</v>
      </c>
      <c r="U33" s="30">
        <f t="shared" si="18"/>
        <v>0</v>
      </c>
      <c r="V33" s="22">
        <f t="shared" si="19"/>
        <v>0</v>
      </c>
      <c r="W33" s="22">
        <f t="shared" si="20"/>
        <v>0</v>
      </c>
      <c r="X33" s="22">
        <f t="shared" si="21"/>
        <v>1</v>
      </c>
    </row>
    <row r="34" spans="3:24" x14ac:dyDescent="0.3">
      <c r="C34" s="23" t="str">
        <f>IF('2. Børn_indtast'!C34="","",'2. Børn_indtast'!C34)</f>
        <v>Valdemar Rasmussen</v>
      </c>
      <c r="D34" s="25" t="str">
        <f>IF(Inst_typ="Vuggestue","Vuggestue",IF(Inst_typ="Børnehave","Børnehave",IF(Inst_typ="Aldersintegreret institution","Aldersintegreret institution",IF(OR(Inst_typ="Vug og BH",Inst_typ="Kombi"),'2. Børn_indtast'!D34,0))))</f>
        <v>Børnehave</v>
      </c>
      <c r="E34" s="24">
        <f>IF('2. Børn_indtast'!E34="","",'2. Børn_indtast'!E34)</f>
        <v>44558</v>
      </c>
      <c r="F34" s="24">
        <f>IF('2. Børn_indtast'!F34="","",'2. Børn_indtast'!F34)</f>
        <v>45658</v>
      </c>
      <c r="G34" s="24">
        <f>IF('2. Børn_indtast'!G34="","",'2. Børn_indtast'!G34)</f>
        <v>46022</v>
      </c>
      <c r="H34" s="25">
        <f>IF('2. Børn_indtast'!H34="","",'2. Børn_indtast'!H34)</f>
        <v>37</v>
      </c>
      <c r="I34" s="19" t="str">
        <f t="shared" si="0"/>
        <v>Ikke relevant</v>
      </c>
      <c r="J34" s="21">
        <f t="shared" si="7"/>
        <v>45658</v>
      </c>
      <c r="K34" s="27">
        <f t="shared" si="8"/>
        <v>1</v>
      </c>
      <c r="L34" s="27">
        <f t="shared" si="9"/>
        <v>0</v>
      </c>
      <c r="M34" s="10">
        <f t="shared" si="10"/>
        <v>0</v>
      </c>
      <c r="N34" s="30">
        <f t="shared" si="11"/>
        <v>365</v>
      </c>
      <c r="O34" s="10">
        <f t="shared" si="12"/>
        <v>0</v>
      </c>
      <c r="P34" s="30">
        <f t="shared" si="13"/>
        <v>0</v>
      </c>
      <c r="Q34" s="27">
        <f t="shared" si="14"/>
        <v>0</v>
      </c>
      <c r="R34" s="38">
        <f t="shared" si="15"/>
        <v>0</v>
      </c>
      <c r="S34" s="39">
        <f t="shared" si="16"/>
        <v>1</v>
      </c>
      <c r="T34" s="10">
        <f t="shared" si="17"/>
        <v>0</v>
      </c>
      <c r="U34" s="30">
        <f t="shared" si="18"/>
        <v>0</v>
      </c>
      <c r="V34" s="22">
        <f t="shared" si="19"/>
        <v>0</v>
      </c>
      <c r="W34" s="22">
        <f t="shared" si="20"/>
        <v>0</v>
      </c>
      <c r="X34" s="22">
        <f t="shared" si="21"/>
        <v>1</v>
      </c>
    </row>
    <row r="35" spans="3:24" x14ac:dyDescent="0.3">
      <c r="C35" s="23" t="str">
        <f>IF('2. Børn_indtast'!C35="","",'2. Børn_indtast'!C35)</f>
        <v>Bjørk Hasberg</v>
      </c>
      <c r="D35" s="25" t="str">
        <f>IF(Inst_typ="Vuggestue","Vuggestue",IF(Inst_typ="Børnehave","Børnehave",IF(Inst_typ="Aldersintegreret institution","Aldersintegreret institution",IF(OR(Inst_typ="Vug og BH",Inst_typ="Kombi"),'2. Børn_indtast'!D35,0))))</f>
        <v>Børnehave</v>
      </c>
      <c r="E35" s="24">
        <f>IF('2. Børn_indtast'!E35="","",'2. Børn_indtast'!E35)</f>
        <v>44580</v>
      </c>
      <c r="F35" s="24">
        <f>IF('2. Børn_indtast'!F35="","",'2. Børn_indtast'!F35)</f>
        <v>45658</v>
      </c>
      <c r="G35" s="24">
        <f>IF('2. Børn_indtast'!G35="","",'2. Børn_indtast'!G35)</f>
        <v>46022</v>
      </c>
      <c r="H35" s="25">
        <f>IF('2. Børn_indtast'!H35="","",'2. Børn_indtast'!H35)</f>
        <v>37</v>
      </c>
      <c r="I35" s="19" t="str">
        <f t="shared" si="0"/>
        <v>Ikke relevant</v>
      </c>
      <c r="J35" s="21">
        <f t="shared" si="7"/>
        <v>45689</v>
      </c>
      <c r="K35" s="27">
        <f t="shared" si="8"/>
        <v>1</v>
      </c>
      <c r="L35" s="27">
        <f t="shared" si="9"/>
        <v>0</v>
      </c>
      <c r="M35" s="10">
        <f t="shared" si="10"/>
        <v>31</v>
      </c>
      <c r="N35" s="30">
        <f t="shared" si="11"/>
        <v>334</v>
      </c>
      <c r="O35" s="10">
        <f t="shared" si="12"/>
        <v>0</v>
      </c>
      <c r="P35" s="30">
        <f t="shared" si="13"/>
        <v>0</v>
      </c>
      <c r="Q35" s="27">
        <f t="shared" si="14"/>
        <v>0</v>
      </c>
      <c r="R35" s="38">
        <f t="shared" si="15"/>
        <v>8.4931506849315067E-2</v>
      </c>
      <c r="S35" s="39">
        <f t="shared" si="16"/>
        <v>0.91506849315068495</v>
      </c>
      <c r="T35" s="10">
        <f t="shared" si="17"/>
        <v>0</v>
      </c>
      <c r="U35" s="30">
        <f t="shared" si="18"/>
        <v>0</v>
      </c>
      <c r="V35" s="22">
        <f t="shared" si="19"/>
        <v>0</v>
      </c>
      <c r="W35" s="22">
        <f t="shared" si="20"/>
        <v>8.4931506849315067E-2</v>
      </c>
      <c r="X35" s="22">
        <f t="shared" si="21"/>
        <v>0.91506849315068495</v>
      </c>
    </row>
    <row r="36" spans="3:24" x14ac:dyDescent="0.3">
      <c r="C36" s="23" t="str">
        <f>IF('2. Børn_indtast'!C36="","",'2. Børn_indtast'!C36)</f>
        <v>Ivalu Scheel</v>
      </c>
      <c r="D36" s="25" t="str">
        <f>IF(Inst_typ="Vuggestue","Vuggestue",IF(Inst_typ="Børnehave","Børnehave",IF(Inst_typ="Aldersintegreret institution","Aldersintegreret institution",IF(OR(Inst_typ="Vug og BH",Inst_typ="Kombi"),'2. Børn_indtast'!D36,0))))</f>
        <v>Børnehave</v>
      </c>
      <c r="E36" s="24">
        <f>IF('2. Børn_indtast'!E36="","",'2. Børn_indtast'!E36)</f>
        <v>44824</v>
      </c>
      <c r="F36" s="24">
        <f>IF('2. Børn_indtast'!F36="","",'2. Børn_indtast'!F36)</f>
        <v>45870</v>
      </c>
      <c r="G36" s="24">
        <f>IF('2. Børn_indtast'!G36="","",'2. Børn_indtast'!G36)</f>
        <v>46022</v>
      </c>
      <c r="H36" s="25">
        <f>IF('2. Børn_indtast'!H36="","",'2. Børn_indtast'!H36)</f>
        <v>37</v>
      </c>
      <c r="I36" s="19" t="str">
        <f t="shared" si="0"/>
        <v>Ikke relevant</v>
      </c>
      <c r="J36" s="21">
        <f t="shared" si="7"/>
        <v>45931</v>
      </c>
      <c r="K36" s="27">
        <f t="shared" si="8"/>
        <v>1</v>
      </c>
      <c r="L36" s="27">
        <f t="shared" si="9"/>
        <v>0</v>
      </c>
      <c r="M36" s="10">
        <f t="shared" si="10"/>
        <v>61</v>
      </c>
      <c r="N36" s="30">
        <f t="shared" si="11"/>
        <v>92</v>
      </c>
      <c r="O36" s="10">
        <f t="shared" si="12"/>
        <v>0</v>
      </c>
      <c r="P36" s="30">
        <f t="shared" si="13"/>
        <v>0</v>
      </c>
      <c r="Q36" s="27">
        <f t="shared" si="14"/>
        <v>0</v>
      </c>
      <c r="R36" s="38">
        <f t="shared" si="15"/>
        <v>0.16712328767123288</v>
      </c>
      <c r="S36" s="39">
        <f t="shared" si="16"/>
        <v>0.25205479452054796</v>
      </c>
      <c r="T36" s="10">
        <f t="shared" si="17"/>
        <v>0</v>
      </c>
      <c r="U36" s="30">
        <f t="shared" si="18"/>
        <v>0</v>
      </c>
      <c r="V36" s="22">
        <f t="shared" si="19"/>
        <v>0</v>
      </c>
      <c r="W36" s="22">
        <f t="shared" si="20"/>
        <v>0.16712328767123288</v>
      </c>
      <c r="X36" s="22">
        <f t="shared" si="21"/>
        <v>0.25205479452054796</v>
      </c>
    </row>
    <row r="37" spans="3:24" x14ac:dyDescent="0.3">
      <c r="C37" s="23" t="str">
        <f>IF('2. Børn_indtast'!C37="","",'2. Børn_indtast'!C37)</f>
        <v>Ayla Tranberg-Pedersen</v>
      </c>
      <c r="D37" s="25" t="str">
        <f>IF(Inst_typ="Vuggestue","Vuggestue",IF(Inst_typ="Børnehave","Børnehave",IF(Inst_typ="Aldersintegreret institution","Aldersintegreret institution",IF(OR(Inst_typ="Vug og BH",Inst_typ="Kombi"),'2. Børn_indtast'!D37,0))))</f>
        <v>Børnehave</v>
      </c>
      <c r="E37" s="24">
        <f>IF('2. Børn_indtast'!E37="","",'2. Børn_indtast'!E37)</f>
        <v>44824</v>
      </c>
      <c r="F37" s="24">
        <f>IF('2. Børn_indtast'!F37="","",'2. Børn_indtast'!F37)</f>
        <v>45962</v>
      </c>
      <c r="G37" s="24">
        <f>IF('2. Børn_indtast'!G37="","",'2. Børn_indtast'!G37)</f>
        <v>46022</v>
      </c>
      <c r="H37" s="25">
        <f>IF('2. Børn_indtast'!H37="","",'2. Børn_indtast'!H37)</f>
        <v>37</v>
      </c>
      <c r="I37" s="19" t="str">
        <f t="shared" si="0"/>
        <v>Ikke relevant</v>
      </c>
      <c r="J37" s="21">
        <f t="shared" si="7"/>
        <v>45931</v>
      </c>
      <c r="K37" s="27">
        <f t="shared" si="8"/>
        <v>1</v>
      </c>
      <c r="L37" s="27">
        <f t="shared" si="9"/>
        <v>0</v>
      </c>
      <c r="M37" s="10">
        <f t="shared" si="10"/>
        <v>0</v>
      </c>
      <c r="N37" s="30">
        <f t="shared" si="11"/>
        <v>61</v>
      </c>
      <c r="O37" s="10">
        <f t="shared" si="12"/>
        <v>0</v>
      </c>
      <c r="P37" s="30">
        <f t="shared" si="13"/>
        <v>0</v>
      </c>
      <c r="Q37" s="27">
        <f t="shared" si="14"/>
        <v>0</v>
      </c>
      <c r="R37" s="38">
        <f t="shared" si="15"/>
        <v>0</v>
      </c>
      <c r="S37" s="39">
        <f t="shared" si="16"/>
        <v>0.16712328767123288</v>
      </c>
      <c r="T37" s="10">
        <f t="shared" si="17"/>
        <v>0</v>
      </c>
      <c r="U37" s="30">
        <f t="shared" si="18"/>
        <v>0</v>
      </c>
      <c r="V37" s="22">
        <f t="shared" si="19"/>
        <v>0</v>
      </c>
      <c r="W37" s="22">
        <f t="shared" si="20"/>
        <v>0</v>
      </c>
      <c r="X37" s="22">
        <f t="shared" si="21"/>
        <v>0.16712328767123288</v>
      </c>
    </row>
    <row r="38" spans="3:24" x14ac:dyDescent="0.3">
      <c r="C38" s="23" t="str">
        <f>IF('2. Børn_indtast'!C38="","",'2. Børn_indtast'!C38)</f>
        <v>Sigrid Bonde- Hansen</v>
      </c>
      <c r="D38" s="25" t="str">
        <f>IF(Inst_typ="Vuggestue","Vuggestue",IF(Inst_typ="Børnehave","Børnehave",IF(Inst_typ="Aldersintegreret institution","Aldersintegreret institution",IF(OR(Inst_typ="Vug og BH",Inst_typ="Kombi"),'2. Børn_indtast'!D38,0))))</f>
        <v>Børnehave</v>
      </c>
      <c r="E38" s="24">
        <f>IF('2. Børn_indtast'!E38="","",'2. Børn_indtast'!E38)</f>
        <v>44884</v>
      </c>
      <c r="F38" s="24">
        <f>IF('2. Børn_indtast'!F38="","",'2. Børn_indtast'!F38)</f>
        <v>45931</v>
      </c>
      <c r="G38" s="24">
        <f>IF('2. Børn_indtast'!G38="","",'2. Børn_indtast'!G38)</f>
        <v>46022</v>
      </c>
      <c r="H38" s="25">
        <f>IF('2. Børn_indtast'!H38="","",'2. Børn_indtast'!H38)</f>
        <v>37</v>
      </c>
      <c r="I38" s="19" t="str">
        <f t="shared" si="0"/>
        <v>Ikke relevant</v>
      </c>
      <c r="J38" s="21">
        <f t="shared" si="7"/>
        <v>45992</v>
      </c>
      <c r="K38" s="27">
        <f t="shared" si="8"/>
        <v>1</v>
      </c>
      <c r="L38" s="27">
        <f t="shared" si="9"/>
        <v>0</v>
      </c>
      <c r="M38" s="10">
        <f t="shared" si="10"/>
        <v>61</v>
      </c>
      <c r="N38" s="30">
        <f t="shared" si="11"/>
        <v>31</v>
      </c>
      <c r="O38" s="10">
        <f t="shared" si="12"/>
        <v>0</v>
      </c>
      <c r="P38" s="30">
        <f t="shared" si="13"/>
        <v>0</v>
      </c>
      <c r="Q38" s="27">
        <f t="shared" si="14"/>
        <v>0</v>
      </c>
      <c r="R38" s="38">
        <f t="shared" si="15"/>
        <v>0.16712328767123288</v>
      </c>
      <c r="S38" s="39">
        <f t="shared" si="16"/>
        <v>8.4931506849315067E-2</v>
      </c>
      <c r="T38" s="10">
        <f t="shared" si="17"/>
        <v>0</v>
      </c>
      <c r="U38" s="30">
        <f t="shared" si="18"/>
        <v>0</v>
      </c>
      <c r="V38" s="22">
        <f t="shared" si="19"/>
        <v>0</v>
      </c>
      <c r="W38" s="22">
        <f t="shared" si="20"/>
        <v>0.16712328767123288</v>
      </c>
      <c r="X38" s="22">
        <f t="shared" si="21"/>
        <v>8.4931506849315067E-2</v>
      </c>
    </row>
    <row r="39" spans="3:24" x14ac:dyDescent="0.3">
      <c r="C39" s="23" t="str">
        <f>IF('2. Børn_indtast'!C39="","",'2. Børn_indtast'!C39)</f>
        <v>Albert Hansen</v>
      </c>
      <c r="D39" s="25" t="str">
        <f>IF(Inst_typ="Vuggestue","Vuggestue",IF(Inst_typ="Børnehave","Børnehave",IF(Inst_typ="Aldersintegreret institution","Aldersintegreret institution",IF(OR(Inst_typ="Vug og BH",Inst_typ="Kombi"),'2. Børn_indtast'!D39,0))))</f>
        <v>Børnehave</v>
      </c>
      <c r="E39" s="24">
        <f>IF('2. Børn_indtast'!E39="","",'2. Børn_indtast'!E39)</f>
        <v>44888</v>
      </c>
      <c r="F39" s="24">
        <f>IF('2. Børn_indtast'!F39="","",'2. Børn_indtast'!F39)</f>
        <v>45931</v>
      </c>
      <c r="G39" s="24">
        <f>IF('2. Børn_indtast'!G39="","",'2. Børn_indtast'!G39)</f>
        <v>46022</v>
      </c>
      <c r="H39" s="25">
        <f>IF('2. Børn_indtast'!H39="","",'2. Børn_indtast'!H39)</f>
        <v>37</v>
      </c>
      <c r="I39" s="19" t="str">
        <f t="shared" si="0"/>
        <v>Ikke relevant</v>
      </c>
      <c r="J39" s="21">
        <f t="shared" si="7"/>
        <v>45992</v>
      </c>
      <c r="K39" s="27">
        <f t="shared" si="8"/>
        <v>1</v>
      </c>
      <c r="L39" s="27">
        <f t="shared" si="9"/>
        <v>0</v>
      </c>
      <c r="M39" s="10">
        <f t="shared" si="10"/>
        <v>61</v>
      </c>
      <c r="N39" s="30">
        <f t="shared" si="11"/>
        <v>31</v>
      </c>
      <c r="O39" s="10">
        <f t="shared" si="12"/>
        <v>0</v>
      </c>
      <c r="P39" s="30">
        <f t="shared" si="13"/>
        <v>0</v>
      </c>
      <c r="Q39" s="27">
        <f t="shared" si="14"/>
        <v>0</v>
      </c>
      <c r="R39" s="38">
        <f t="shared" si="15"/>
        <v>0.16712328767123288</v>
      </c>
      <c r="S39" s="39">
        <f t="shared" si="16"/>
        <v>8.4931506849315067E-2</v>
      </c>
      <c r="T39" s="10">
        <f t="shared" si="17"/>
        <v>0</v>
      </c>
      <c r="U39" s="30">
        <f t="shared" si="18"/>
        <v>0</v>
      </c>
      <c r="V39" s="22">
        <f t="shared" si="19"/>
        <v>0</v>
      </c>
      <c r="W39" s="22">
        <f t="shared" si="20"/>
        <v>0.16712328767123288</v>
      </c>
      <c r="X39" s="22">
        <f t="shared" si="21"/>
        <v>8.4931506849315067E-2</v>
      </c>
    </row>
    <row r="40" spans="3:24" x14ac:dyDescent="0.3">
      <c r="C40" s="23" t="str">
        <f>IF('2. Børn_indtast'!C40="","",'2. Børn_indtast'!C40)</f>
        <v>Agnes Bystrup</v>
      </c>
      <c r="D40" s="25" t="str">
        <f>IF(Inst_typ="Vuggestue","Vuggestue",IF(Inst_typ="Børnehave","Børnehave",IF(Inst_typ="Aldersintegreret institution","Aldersintegreret institution",IF(OR(Inst_typ="Vug og BH",Inst_typ="Kombi"),'2. Børn_indtast'!D40,0))))</f>
        <v>Børnehave</v>
      </c>
      <c r="E40" s="24">
        <f>IF('2. Børn_indtast'!E40="","",'2. Børn_indtast'!E40)</f>
        <v>44932</v>
      </c>
      <c r="F40" s="24">
        <f>IF('2. Børn_indtast'!F40="","",'2. Børn_indtast'!F40)</f>
        <v>45992</v>
      </c>
      <c r="G40" s="24">
        <f>IF('2. Børn_indtast'!G40="","",'2. Børn_indtast'!G40)</f>
        <v>46022</v>
      </c>
      <c r="H40" s="25">
        <f>IF('2. Børn_indtast'!H40="","",'2. Børn_indtast'!H40)</f>
        <v>37</v>
      </c>
      <c r="I40" s="19" t="str">
        <f t="shared" si="0"/>
        <v>Ikke relevant</v>
      </c>
      <c r="J40" s="21">
        <f t="shared" si="7"/>
        <v>46054</v>
      </c>
      <c r="K40" s="27">
        <f t="shared" si="8"/>
        <v>1</v>
      </c>
      <c r="L40" s="27">
        <f t="shared" si="9"/>
        <v>0</v>
      </c>
      <c r="M40" s="10">
        <f t="shared" si="10"/>
        <v>31</v>
      </c>
      <c r="N40" s="30">
        <f t="shared" si="11"/>
        <v>0</v>
      </c>
      <c r="O40" s="10">
        <f t="shared" si="12"/>
        <v>0</v>
      </c>
      <c r="P40" s="30">
        <f t="shared" si="13"/>
        <v>0</v>
      </c>
      <c r="Q40" s="27">
        <f t="shared" si="14"/>
        <v>0</v>
      </c>
      <c r="R40" s="38">
        <f t="shared" si="15"/>
        <v>8.4931506849315067E-2</v>
      </c>
      <c r="S40" s="39">
        <f t="shared" si="16"/>
        <v>0</v>
      </c>
      <c r="T40" s="10">
        <f t="shared" si="17"/>
        <v>0</v>
      </c>
      <c r="U40" s="30">
        <f t="shared" si="18"/>
        <v>0</v>
      </c>
      <c r="V40" s="22">
        <f t="shared" si="19"/>
        <v>0</v>
      </c>
      <c r="W40" s="22">
        <f t="shared" si="20"/>
        <v>8.4931506849315067E-2</v>
      </c>
      <c r="X40" s="22">
        <f t="shared" si="21"/>
        <v>0</v>
      </c>
    </row>
    <row r="41" spans="3:24" x14ac:dyDescent="0.3">
      <c r="C41" s="23" t="str">
        <f>IF('2. Børn_indtast'!C41="","",'2. Børn_indtast'!C41)</f>
        <v>Adam Søgård</v>
      </c>
      <c r="D41" s="25" t="str">
        <f>IF(Inst_typ="Vuggestue","Vuggestue",IF(Inst_typ="Børnehave","Børnehave",IF(Inst_typ="Aldersintegreret institution","Aldersintegreret institution",IF(OR(Inst_typ="Vug og BH",Inst_typ="Kombi"),'2. Børn_indtast'!D41,0))))</f>
        <v>Børnehave</v>
      </c>
      <c r="E41" s="24">
        <f>IF('2. Børn_indtast'!E41="","",'2. Børn_indtast'!E41)</f>
        <v>44948</v>
      </c>
      <c r="F41" s="24">
        <f>IF('2. Børn_indtast'!F41="","",'2. Børn_indtast'!F41)</f>
        <v>45992</v>
      </c>
      <c r="G41" s="24">
        <f>IF('2. Børn_indtast'!G41="","",'2. Børn_indtast'!G41)</f>
        <v>46022</v>
      </c>
      <c r="H41" s="25">
        <f>IF('2. Børn_indtast'!H41="","",'2. Børn_indtast'!H41)</f>
        <v>37</v>
      </c>
      <c r="I41" s="19" t="str">
        <f t="shared" si="0"/>
        <v>Ikke relevant</v>
      </c>
      <c r="J41" s="21">
        <f t="shared" si="7"/>
        <v>46054</v>
      </c>
      <c r="K41" s="27">
        <f t="shared" si="8"/>
        <v>1</v>
      </c>
      <c r="L41" s="27">
        <f t="shared" si="9"/>
        <v>0</v>
      </c>
      <c r="M41" s="10">
        <f t="shared" si="10"/>
        <v>31</v>
      </c>
      <c r="N41" s="30">
        <f t="shared" si="11"/>
        <v>0</v>
      </c>
      <c r="O41" s="10">
        <f t="shared" si="12"/>
        <v>0</v>
      </c>
      <c r="P41" s="30">
        <f t="shared" si="13"/>
        <v>0</v>
      </c>
      <c r="Q41" s="27">
        <f t="shared" si="14"/>
        <v>0</v>
      </c>
      <c r="R41" s="38">
        <f t="shared" si="15"/>
        <v>8.4931506849315067E-2</v>
      </c>
      <c r="S41" s="39">
        <f t="shared" si="16"/>
        <v>0</v>
      </c>
      <c r="T41" s="10">
        <f t="shared" si="17"/>
        <v>0</v>
      </c>
      <c r="U41" s="30">
        <f t="shared" si="18"/>
        <v>0</v>
      </c>
      <c r="V41" s="22">
        <f t="shared" si="19"/>
        <v>0</v>
      </c>
      <c r="W41" s="22">
        <f t="shared" si="20"/>
        <v>8.4931506849315067E-2</v>
      </c>
      <c r="X41" s="22">
        <f t="shared" si="21"/>
        <v>0</v>
      </c>
    </row>
    <row r="42" spans="3:24" x14ac:dyDescent="0.3">
      <c r="C42" s="23" t="str">
        <f>IF('2. Børn_indtast'!C42="","",'2. Børn_indtast'!C42)</f>
        <v>Sigrid Bonde- Hansen</v>
      </c>
      <c r="D42" s="25" t="str">
        <f>IF(Inst_typ="Vuggestue","Vuggestue",IF(Inst_typ="Børnehave","Børnehave",IF(Inst_typ="Aldersintegreret institution","Aldersintegreret institution",IF(OR(Inst_typ="Vug og BH",Inst_typ="Kombi"),'2. Børn_indtast'!D42,0))))</f>
        <v>Vuggestue</v>
      </c>
      <c r="E42" s="24">
        <f>IF('2. Børn_indtast'!E42="","",'2. Børn_indtast'!E42)</f>
        <v>44884</v>
      </c>
      <c r="F42" s="24">
        <f>IF('2. Børn_indtast'!F42="","",'2. Børn_indtast'!F42)</f>
        <v>45658</v>
      </c>
      <c r="G42" s="24">
        <f>IF('2. Børn_indtast'!G42="","",'2. Børn_indtast'!G42)</f>
        <v>45930</v>
      </c>
      <c r="H42" s="25">
        <f>IF('2. Børn_indtast'!H42="","",'2. Børn_indtast'!H42)</f>
        <v>37</v>
      </c>
      <c r="I42" s="19" t="str">
        <f t="shared" si="0"/>
        <v>Ikke relevant</v>
      </c>
      <c r="J42" s="21">
        <f t="shared" si="7"/>
        <v>45992</v>
      </c>
      <c r="K42" s="27">
        <f t="shared" si="8"/>
        <v>1</v>
      </c>
      <c r="L42" s="27">
        <f t="shared" si="9"/>
        <v>273</v>
      </c>
      <c r="M42" s="10">
        <f t="shared" si="10"/>
        <v>0</v>
      </c>
      <c r="N42" s="30">
        <f t="shared" si="11"/>
        <v>0</v>
      </c>
      <c r="O42" s="10">
        <f t="shared" si="12"/>
        <v>0</v>
      </c>
      <c r="P42" s="30">
        <f t="shared" si="13"/>
        <v>0</v>
      </c>
      <c r="Q42" s="27">
        <f t="shared" si="14"/>
        <v>0.74794520547945209</v>
      </c>
      <c r="R42" s="38">
        <f t="shared" si="15"/>
        <v>0</v>
      </c>
      <c r="S42" s="39">
        <f t="shared" si="16"/>
        <v>0</v>
      </c>
      <c r="T42" s="10">
        <f t="shared" si="17"/>
        <v>0</v>
      </c>
      <c r="U42" s="30">
        <f t="shared" si="18"/>
        <v>0</v>
      </c>
      <c r="V42" s="22">
        <f t="shared" si="19"/>
        <v>0.74794520547945209</v>
      </c>
      <c r="W42" s="22">
        <f t="shared" si="20"/>
        <v>0</v>
      </c>
      <c r="X42" s="22">
        <f t="shared" si="21"/>
        <v>0</v>
      </c>
    </row>
    <row r="43" spans="3:24" x14ac:dyDescent="0.3">
      <c r="C43" s="23" t="str">
        <f>IF('2. Børn_indtast'!C43="","",'2. Børn_indtast'!C43)</f>
        <v>Albert Hansen</v>
      </c>
      <c r="D43" s="25" t="str">
        <f>IF(Inst_typ="Vuggestue","Vuggestue",IF(Inst_typ="Børnehave","Børnehave",IF(Inst_typ="Aldersintegreret institution","Aldersintegreret institution",IF(OR(Inst_typ="Vug og BH",Inst_typ="Kombi"),'2. Børn_indtast'!D43,0))))</f>
        <v>Vuggestue</v>
      </c>
      <c r="E43" s="24">
        <f>IF('2. Børn_indtast'!E43="","",'2. Børn_indtast'!E43)</f>
        <v>44888</v>
      </c>
      <c r="F43" s="24">
        <f>IF('2. Børn_indtast'!F43="","",'2. Børn_indtast'!F43)</f>
        <v>45658</v>
      </c>
      <c r="G43" s="24">
        <f>IF('2. Børn_indtast'!G43="","",'2. Børn_indtast'!G43)</f>
        <v>45930</v>
      </c>
      <c r="H43" s="25">
        <f>IF('2. Børn_indtast'!H43="","",'2. Børn_indtast'!H43)</f>
        <v>37</v>
      </c>
      <c r="I43" s="19" t="str">
        <f t="shared" si="0"/>
        <v>Ikke relevant</v>
      </c>
      <c r="J43" s="21">
        <f t="shared" si="7"/>
        <v>45992</v>
      </c>
      <c r="K43" s="27">
        <f t="shared" si="8"/>
        <v>1</v>
      </c>
      <c r="L43" s="27">
        <f t="shared" si="9"/>
        <v>273</v>
      </c>
      <c r="M43" s="10">
        <f t="shared" si="10"/>
        <v>0</v>
      </c>
      <c r="N43" s="30">
        <f t="shared" si="11"/>
        <v>0</v>
      </c>
      <c r="O43" s="10">
        <f t="shared" si="12"/>
        <v>0</v>
      </c>
      <c r="P43" s="30">
        <f t="shared" si="13"/>
        <v>0</v>
      </c>
      <c r="Q43" s="27">
        <f t="shared" si="14"/>
        <v>0.74794520547945209</v>
      </c>
      <c r="R43" s="38">
        <f t="shared" si="15"/>
        <v>0</v>
      </c>
      <c r="S43" s="39">
        <f t="shared" si="16"/>
        <v>0</v>
      </c>
      <c r="T43" s="10">
        <f t="shared" si="17"/>
        <v>0</v>
      </c>
      <c r="U43" s="30">
        <f t="shared" si="18"/>
        <v>0</v>
      </c>
      <c r="V43" s="22">
        <f t="shared" si="19"/>
        <v>0.74794520547945209</v>
      </c>
      <c r="W43" s="22">
        <f t="shared" si="20"/>
        <v>0</v>
      </c>
      <c r="X43" s="22">
        <f t="shared" si="21"/>
        <v>0</v>
      </c>
    </row>
    <row r="44" spans="3:24" x14ac:dyDescent="0.3">
      <c r="C44" s="23" t="str">
        <f>IF('2. Børn_indtast'!C44="","",'2. Børn_indtast'!C44)</f>
        <v>Agnes Bystrup</v>
      </c>
      <c r="D44" s="25" t="str">
        <f>IF(Inst_typ="Vuggestue","Vuggestue",IF(Inst_typ="Børnehave","Børnehave",IF(Inst_typ="Aldersintegreret institution","Aldersintegreret institution",IF(OR(Inst_typ="Vug og BH",Inst_typ="Kombi"),'2. Børn_indtast'!D44,0))))</f>
        <v>Vuggestue</v>
      </c>
      <c r="E44" s="24">
        <f>IF('2. Børn_indtast'!E44="","",'2. Børn_indtast'!E44)</f>
        <v>45663</v>
      </c>
      <c r="F44" s="24">
        <f>IF('2. Børn_indtast'!F44="","",'2. Børn_indtast'!F44)</f>
        <v>45658</v>
      </c>
      <c r="G44" s="24">
        <f>IF('2. Børn_indtast'!G44="","",'2. Børn_indtast'!G44)</f>
        <v>45991</v>
      </c>
      <c r="H44" s="25">
        <f>IF('2. Børn_indtast'!H44="","",'2. Børn_indtast'!H44)</f>
        <v>37</v>
      </c>
      <c r="I44" s="19" t="str">
        <f t="shared" si="0"/>
        <v>Ikke relevant</v>
      </c>
      <c r="J44" s="21">
        <f t="shared" si="7"/>
        <v>46784</v>
      </c>
      <c r="K44" s="27">
        <f t="shared" si="8"/>
        <v>1</v>
      </c>
      <c r="L44" s="27">
        <f t="shared" si="9"/>
        <v>334</v>
      </c>
      <c r="M44" s="10">
        <f t="shared" si="10"/>
        <v>0</v>
      </c>
      <c r="N44" s="30">
        <f t="shared" si="11"/>
        <v>0</v>
      </c>
      <c r="O44" s="10">
        <f t="shared" si="12"/>
        <v>0</v>
      </c>
      <c r="P44" s="30">
        <f t="shared" si="13"/>
        <v>0</v>
      </c>
      <c r="Q44" s="27">
        <f t="shared" si="14"/>
        <v>0.91506849315068495</v>
      </c>
      <c r="R44" s="38">
        <f t="shared" si="15"/>
        <v>0</v>
      </c>
      <c r="S44" s="39">
        <f t="shared" si="16"/>
        <v>0</v>
      </c>
      <c r="T44" s="10">
        <f t="shared" si="17"/>
        <v>0</v>
      </c>
      <c r="U44" s="30">
        <f t="shared" si="18"/>
        <v>0</v>
      </c>
      <c r="V44" s="22">
        <f t="shared" si="19"/>
        <v>0.91506849315068495</v>
      </c>
      <c r="W44" s="22">
        <f t="shared" si="20"/>
        <v>0</v>
      </c>
      <c r="X44" s="22">
        <f t="shared" si="21"/>
        <v>0</v>
      </c>
    </row>
    <row r="45" spans="3:24" x14ac:dyDescent="0.3">
      <c r="C45" s="23" t="str">
        <f>IF('2. Børn_indtast'!C45="","",'2. Børn_indtast'!C45)</f>
        <v>Adam Søgård</v>
      </c>
      <c r="D45" s="25" t="str">
        <f>IF(Inst_typ="Vuggestue","Vuggestue",IF(Inst_typ="Børnehave","Børnehave",IF(Inst_typ="Aldersintegreret institution","Aldersintegreret institution",IF(OR(Inst_typ="Vug og BH",Inst_typ="Kombi"),'2. Børn_indtast'!D45,0))))</f>
        <v>Vuggestue</v>
      </c>
      <c r="E45" s="24">
        <f>IF('2. Børn_indtast'!E45="","",'2. Børn_indtast'!E45)</f>
        <v>44948</v>
      </c>
      <c r="F45" s="24">
        <f>IF('2. Børn_indtast'!F45="","",'2. Børn_indtast'!F45)</f>
        <v>45658</v>
      </c>
      <c r="G45" s="24">
        <f>IF('2. Børn_indtast'!G45="","",'2. Børn_indtast'!G45)</f>
        <v>45991</v>
      </c>
      <c r="H45" s="25">
        <f>IF('2. Børn_indtast'!H45="","",'2. Børn_indtast'!H45)</f>
        <v>37</v>
      </c>
      <c r="I45" s="19" t="str">
        <f t="shared" si="0"/>
        <v>Ikke relevant</v>
      </c>
      <c r="J45" s="21">
        <f t="shared" si="7"/>
        <v>46054</v>
      </c>
      <c r="K45" s="27">
        <f t="shared" si="8"/>
        <v>1</v>
      </c>
      <c r="L45" s="27">
        <f t="shared" si="9"/>
        <v>334</v>
      </c>
      <c r="M45" s="10">
        <f t="shared" si="10"/>
        <v>0</v>
      </c>
      <c r="N45" s="30">
        <f t="shared" si="11"/>
        <v>0</v>
      </c>
      <c r="O45" s="10">
        <f t="shared" si="12"/>
        <v>0</v>
      </c>
      <c r="P45" s="30">
        <f t="shared" si="13"/>
        <v>0</v>
      </c>
      <c r="Q45" s="27">
        <f t="shared" si="14"/>
        <v>0.91506849315068495</v>
      </c>
      <c r="R45" s="38">
        <f t="shared" si="15"/>
        <v>0</v>
      </c>
      <c r="S45" s="39">
        <f t="shared" si="16"/>
        <v>0</v>
      </c>
      <c r="T45" s="10">
        <f t="shared" si="17"/>
        <v>0</v>
      </c>
      <c r="U45" s="30">
        <f t="shared" si="18"/>
        <v>0</v>
      </c>
      <c r="V45" s="22">
        <f t="shared" si="19"/>
        <v>0.91506849315068495</v>
      </c>
      <c r="W45" s="22">
        <f t="shared" si="20"/>
        <v>0</v>
      </c>
      <c r="X45" s="22">
        <f t="shared" si="21"/>
        <v>0</v>
      </c>
    </row>
    <row r="46" spans="3:24" x14ac:dyDescent="0.3">
      <c r="C46" s="23" t="str">
        <f>IF('2. Børn_indtast'!C46="","",'2. Børn_indtast'!C46)</f>
        <v>Lærke Krog</v>
      </c>
      <c r="D46" s="25" t="str">
        <f>IF(Inst_typ="Vuggestue","Vuggestue",IF(Inst_typ="Børnehave","Børnehave",IF(Inst_typ="Aldersintegreret institution","Aldersintegreret institution",IF(OR(Inst_typ="Vug og BH",Inst_typ="Kombi"),'2. Børn_indtast'!D46,0))))</f>
        <v>Vuggestue</v>
      </c>
      <c r="E46" s="24">
        <f>IF('2. Børn_indtast'!E46="","",'2. Børn_indtast'!E46)</f>
        <v>45056</v>
      </c>
      <c r="F46" s="24">
        <f>IF('2. Børn_indtast'!F46="","",'2. Børn_indtast'!F46)</f>
        <v>45658</v>
      </c>
      <c r="G46" s="24">
        <f>IF('2. Børn_indtast'!G46="","",'2. Børn_indtast'!G46)</f>
        <v>46022</v>
      </c>
      <c r="H46" s="25">
        <f>IF('2. Børn_indtast'!H46="","",'2. Børn_indtast'!H46)</f>
        <v>37</v>
      </c>
      <c r="I46" s="19" t="str">
        <f t="shared" si="0"/>
        <v>Ikke relevant</v>
      </c>
      <c r="J46" s="21">
        <f t="shared" si="7"/>
        <v>46174</v>
      </c>
      <c r="K46" s="27">
        <f t="shared" si="8"/>
        <v>1</v>
      </c>
      <c r="L46" s="27">
        <f t="shared" si="9"/>
        <v>365</v>
      </c>
      <c r="M46" s="10">
        <f t="shared" si="10"/>
        <v>0</v>
      </c>
      <c r="N46" s="30">
        <f t="shared" si="11"/>
        <v>0</v>
      </c>
      <c r="O46" s="10">
        <f t="shared" si="12"/>
        <v>0</v>
      </c>
      <c r="P46" s="30">
        <f t="shared" si="13"/>
        <v>0</v>
      </c>
      <c r="Q46" s="27">
        <f t="shared" si="14"/>
        <v>1</v>
      </c>
      <c r="R46" s="38">
        <f t="shared" si="15"/>
        <v>0</v>
      </c>
      <c r="S46" s="39">
        <f t="shared" si="16"/>
        <v>0</v>
      </c>
      <c r="T46" s="10">
        <f t="shared" si="17"/>
        <v>0</v>
      </c>
      <c r="U46" s="30">
        <f t="shared" si="18"/>
        <v>0</v>
      </c>
      <c r="V46" s="22">
        <f t="shared" si="19"/>
        <v>1</v>
      </c>
      <c r="W46" s="22">
        <f t="shared" si="20"/>
        <v>0</v>
      </c>
      <c r="X46" s="22">
        <f t="shared" si="21"/>
        <v>0</v>
      </c>
    </row>
    <row r="47" spans="3:24" x14ac:dyDescent="0.3">
      <c r="C47" s="23" t="str">
        <f>IF('2. Børn_indtast'!C47="","",'2. Børn_indtast'!C47)</f>
        <v>Athene Kieler</v>
      </c>
      <c r="D47" s="25" t="str">
        <f>IF(Inst_typ="Vuggestue","Vuggestue",IF(Inst_typ="Børnehave","Børnehave",IF(Inst_typ="Aldersintegreret institution","Aldersintegreret institution",IF(OR(Inst_typ="Vug og BH",Inst_typ="Kombi"),'2. Børn_indtast'!D47,0))))</f>
        <v>Vuggestue</v>
      </c>
      <c r="E47" s="24">
        <f>IF('2. Børn_indtast'!E47="","",'2. Børn_indtast'!E47)</f>
        <v>45072</v>
      </c>
      <c r="F47" s="24">
        <f>IF('2. Børn_indtast'!F47="","",'2. Børn_indtast'!F47)</f>
        <v>45748</v>
      </c>
      <c r="G47" s="24">
        <f>IF('2. Børn_indtast'!G47="","",'2. Børn_indtast'!G47)</f>
        <v>46022</v>
      </c>
      <c r="H47" s="25">
        <f>IF('2. Børn_indtast'!H47="","",'2. Børn_indtast'!H47)</f>
        <v>37</v>
      </c>
      <c r="I47" s="19" t="str">
        <f t="shared" si="0"/>
        <v>Ikke relevant</v>
      </c>
      <c r="J47" s="21">
        <f t="shared" si="7"/>
        <v>46174</v>
      </c>
      <c r="K47" s="27">
        <f t="shared" si="8"/>
        <v>1</v>
      </c>
      <c r="L47" s="27">
        <f t="shared" si="9"/>
        <v>275</v>
      </c>
      <c r="M47" s="10">
        <f t="shared" si="10"/>
        <v>0</v>
      </c>
      <c r="N47" s="30">
        <f t="shared" si="11"/>
        <v>0</v>
      </c>
      <c r="O47" s="10">
        <f t="shared" si="12"/>
        <v>0</v>
      </c>
      <c r="P47" s="30">
        <f t="shared" si="13"/>
        <v>0</v>
      </c>
      <c r="Q47" s="27">
        <f t="shared" si="14"/>
        <v>0.75342465753424659</v>
      </c>
      <c r="R47" s="38">
        <f t="shared" si="15"/>
        <v>0</v>
      </c>
      <c r="S47" s="39">
        <f t="shared" si="16"/>
        <v>0</v>
      </c>
      <c r="T47" s="10">
        <f t="shared" si="17"/>
        <v>0</v>
      </c>
      <c r="U47" s="30">
        <f t="shared" si="18"/>
        <v>0</v>
      </c>
      <c r="V47" s="22">
        <f t="shared" si="19"/>
        <v>0.75342465753424659</v>
      </c>
      <c r="W47" s="22">
        <f t="shared" si="20"/>
        <v>0</v>
      </c>
      <c r="X47" s="22">
        <f t="shared" si="21"/>
        <v>0</v>
      </c>
    </row>
    <row r="48" spans="3:24" x14ac:dyDescent="0.3">
      <c r="C48" s="23" t="str">
        <f>IF('2. Børn_indtast'!C48="","",'2. Børn_indtast'!C48)</f>
        <v>Theo Kortbæk</v>
      </c>
      <c r="D48" s="25" t="str">
        <f>IF(Inst_typ="Vuggestue","Vuggestue",IF(Inst_typ="Børnehave","Børnehave",IF(Inst_typ="Aldersintegreret institution","Aldersintegreret institution",IF(OR(Inst_typ="Vug og BH",Inst_typ="Kombi"),'2. Børn_indtast'!D48,0))))</f>
        <v>Vuggestue</v>
      </c>
      <c r="E48" s="24">
        <f>IF('2. Børn_indtast'!E48="","",'2. Børn_indtast'!E48)</f>
        <v>45096</v>
      </c>
      <c r="F48" s="24">
        <f>IF('2. Børn_indtast'!F48="","",'2. Børn_indtast'!F48)</f>
        <v>45658</v>
      </c>
      <c r="G48" s="24">
        <f>IF('2. Børn_indtast'!G48="","",'2. Børn_indtast'!G48)</f>
        <v>46022</v>
      </c>
      <c r="H48" s="25">
        <f>IF('2. Børn_indtast'!H48="","",'2. Børn_indtast'!H48)</f>
        <v>37</v>
      </c>
      <c r="I48" s="19" t="str">
        <f t="shared" si="0"/>
        <v>Ikke relevant</v>
      </c>
      <c r="J48" s="21">
        <f t="shared" si="7"/>
        <v>46204</v>
      </c>
      <c r="K48" s="27">
        <f t="shared" si="8"/>
        <v>1</v>
      </c>
      <c r="L48" s="27">
        <f t="shared" si="9"/>
        <v>365</v>
      </c>
      <c r="M48" s="10">
        <f t="shared" si="10"/>
        <v>0</v>
      </c>
      <c r="N48" s="30">
        <f t="shared" si="11"/>
        <v>0</v>
      </c>
      <c r="O48" s="10">
        <f t="shared" si="12"/>
        <v>0</v>
      </c>
      <c r="P48" s="30">
        <f t="shared" si="13"/>
        <v>0</v>
      </c>
      <c r="Q48" s="27">
        <f t="shared" si="14"/>
        <v>1</v>
      </c>
      <c r="R48" s="38">
        <f t="shared" si="15"/>
        <v>0</v>
      </c>
      <c r="S48" s="39">
        <f t="shared" si="16"/>
        <v>0</v>
      </c>
      <c r="T48" s="10">
        <f t="shared" si="17"/>
        <v>0</v>
      </c>
      <c r="U48" s="30">
        <f t="shared" si="18"/>
        <v>0</v>
      </c>
      <c r="V48" s="22">
        <f t="shared" si="19"/>
        <v>1</v>
      </c>
      <c r="W48" s="22">
        <f t="shared" si="20"/>
        <v>0</v>
      </c>
      <c r="X48" s="22">
        <f t="shared" si="21"/>
        <v>0</v>
      </c>
    </row>
    <row r="49" spans="3:24" x14ac:dyDescent="0.3">
      <c r="C49" s="23" t="str">
        <f>IF('2. Børn_indtast'!C49="","",'2. Børn_indtast'!C49)</f>
        <v>Klara Vogsen</v>
      </c>
      <c r="D49" s="25" t="str">
        <f>IF(Inst_typ="Vuggestue","Vuggestue",IF(Inst_typ="Børnehave","Børnehave",IF(Inst_typ="Aldersintegreret institution","Aldersintegreret institution",IF(OR(Inst_typ="Vug og BH",Inst_typ="Kombi"),'2. Børn_indtast'!D49,0))))</f>
        <v>Vuggestue</v>
      </c>
      <c r="E49" s="24">
        <f>IF('2. Børn_indtast'!E49="","",'2. Børn_indtast'!E49)</f>
        <v>45118</v>
      </c>
      <c r="F49" s="24">
        <f>IF('2. Børn_indtast'!F49="","",'2. Børn_indtast'!F49)</f>
        <v>45658</v>
      </c>
      <c r="G49" s="24">
        <f>IF('2. Børn_indtast'!G49="","",'2. Børn_indtast'!G49)</f>
        <v>46022</v>
      </c>
      <c r="H49" s="25">
        <f>IF('2. Børn_indtast'!H49="","",'2. Børn_indtast'!H49)</f>
        <v>37</v>
      </c>
      <c r="I49" s="19" t="str">
        <f t="shared" si="0"/>
        <v>Ikke relevant</v>
      </c>
      <c r="J49" s="21">
        <f t="shared" si="7"/>
        <v>46235</v>
      </c>
      <c r="K49" s="27">
        <f t="shared" si="8"/>
        <v>1</v>
      </c>
      <c r="L49" s="27">
        <f t="shared" si="9"/>
        <v>365</v>
      </c>
      <c r="M49" s="10">
        <f t="shared" si="10"/>
        <v>0</v>
      </c>
      <c r="N49" s="30">
        <f t="shared" si="11"/>
        <v>0</v>
      </c>
      <c r="O49" s="10">
        <f t="shared" si="12"/>
        <v>0</v>
      </c>
      <c r="P49" s="30">
        <f t="shared" si="13"/>
        <v>0</v>
      </c>
      <c r="Q49" s="27">
        <f t="shared" si="14"/>
        <v>1</v>
      </c>
      <c r="R49" s="38">
        <f t="shared" si="15"/>
        <v>0</v>
      </c>
      <c r="S49" s="39">
        <f t="shared" si="16"/>
        <v>0</v>
      </c>
      <c r="T49" s="10">
        <f t="shared" si="17"/>
        <v>0</v>
      </c>
      <c r="U49" s="30">
        <f t="shared" si="18"/>
        <v>0</v>
      </c>
      <c r="V49" s="22">
        <f t="shared" si="19"/>
        <v>1</v>
      </c>
      <c r="W49" s="22">
        <f t="shared" si="20"/>
        <v>0</v>
      </c>
      <c r="X49" s="22">
        <f t="shared" si="21"/>
        <v>0</v>
      </c>
    </row>
    <row r="50" spans="3:24" x14ac:dyDescent="0.3">
      <c r="C50" s="23" t="str">
        <f>IF('2. Børn_indtast'!C50="","",'2. Børn_indtast'!C50)</f>
        <v>Hjalte Lauritsen</v>
      </c>
      <c r="D50" s="25" t="str">
        <f>IF(Inst_typ="Vuggestue","Vuggestue",IF(Inst_typ="Børnehave","Børnehave",IF(Inst_typ="Aldersintegreret institution","Aldersintegreret institution",IF(OR(Inst_typ="Vug og BH",Inst_typ="Kombi"),'2. Børn_indtast'!D50,0))))</f>
        <v>Vuggestue</v>
      </c>
      <c r="E50" s="24">
        <f>IF('2. Børn_indtast'!E50="","",'2. Børn_indtast'!E50)</f>
        <v>45141</v>
      </c>
      <c r="F50" s="24">
        <f>IF('2. Børn_indtast'!F50="","",'2. Børn_indtast'!F50)</f>
        <v>45658</v>
      </c>
      <c r="G50" s="24">
        <f>IF('2. Børn_indtast'!G50="","",'2. Børn_indtast'!G50)</f>
        <v>46022</v>
      </c>
      <c r="H50" s="25">
        <f>IF('2. Børn_indtast'!H50="","",'2. Børn_indtast'!H50)</f>
        <v>37</v>
      </c>
      <c r="I50" s="19" t="str">
        <f t="shared" si="0"/>
        <v>Ikke relevant</v>
      </c>
      <c r="J50" s="21">
        <f t="shared" si="7"/>
        <v>46266</v>
      </c>
      <c r="K50" s="27">
        <f t="shared" si="8"/>
        <v>1</v>
      </c>
      <c r="L50" s="27">
        <f t="shared" si="9"/>
        <v>365</v>
      </c>
      <c r="M50" s="10">
        <f t="shared" si="10"/>
        <v>0</v>
      </c>
      <c r="N50" s="30">
        <f t="shared" si="11"/>
        <v>0</v>
      </c>
      <c r="O50" s="10">
        <f t="shared" si="12"/>
        <v>0</v>
      </c>
      <c r="P50" s="30">
        <f t="shared" si="13"/>
        <v>0</v>
      </c>
      <c r="Q50" s="27">
        <f t="shared" si="14"/>
        <v>1</v>
      </c>
      <c r="R50" s="38">
        <f t="shared" si="15"/>
        <v>0</v>
      </c>
      <c r="S50" s="39">
        <f t="shared" si="16"/>
        <v>0</v>
      </c>
      <c r="T50" s="10">
        <f t="shared" si="17"/>
        <v>0</v>
      </c>
      <c r="U50" s="30">
        <f t="shared" si="18"/>
        <v>0</v>
      </c>
      <c r="V50" s="22">
        <f t="shared" si="19"/>
        <v>1</v>
      </c>
      <c r="W50" s="22">
        <f t="shared" si="20"/>
        <v>0</v>
      </c>
      <c r="X50" s="22">
        <f t="shared" si="21"/>
        <v>0</v>
      </c>
    </row>
    <row r="51" spans="3:24" x14ac:dyDescent="0.3">
      <c r="C51" s="23" t="str">
        <f>IF('2. Børn_indtast'!C51="","",'2. Børn_indtast'!C51)</f>
        <v>Frigg Mulvad</v>
      </c>
      <c r="D51" s="25" t="str">
        <f>IF(Inst_typ="Vuggestue","Vuggestue",IF(Inst_typ="Børnehave","Børnehave",IF(Inst_typ="Aldersintegreret institution","Aldersintegreret institution",IF(OR(Inst_typ="Vug og BH",Inst_typ="Kombi"),'2. Børn_indtast'!D51,0))))</f>
        <v>Vuggestue</v>
      </c>
      <c r="E51" s="24">
        <f>IF('2. Børn_indtast'!E51="","",'2. Børn_indtast'!E51)</f>
        <v>45268</v>
      </c>
      <c r="F51" s="24">
        <f>IF('2. Børn_indtast'!F51="","",'2. Børn_indtast'!F51)</f>
        <v>45658</v>
      </c>
      <c r="G51" s="24">
        <f>IF('2. Børn_indtast'!G51="","",'2. Børn_indtast'!G51)</f>
        <v>46022</v>
      </c>
      <c r="H51" s="25">
        <f>IF('2. Børn_indtast'!H51="","",'2. Børn_indtast'!H51)</f>
        <v>37</v>
      </c>
      <c r="I51" s="19" t="str">
        <f t="shared" si="0"/>
        <v>Ikke relevant</v>
      </c>
      <c r="J51" s="21">
        <f t="shared" si="7"/>
        <v>46388</v>
      </c>
      <c r="K51" s="27">
        <f t="shared" si="8"/>
        <v>1</v>
      </c>
      <c r="L51" s="27">
        <f t="shared" si="9"/>
        <v>365</v>
      </c>
      <c r="M51" s="10">
        <f t="shared" si="10"/>
        <v>0</v>
      </c>
      <c r="N51" s="30">
        <f t="shared" si="11"/>
        <v>0</v>
      </c>
      <c r="O51" s="10">
        <f t="shared" si="12"/>
        <v>0</v>
      </c>
      <c r="P51" s="30">
        <f t="shared" si="13"/>
        <v>0</v>
      </c>
      <c r="Q51" s="27">
        <f t="shared" si="14"/>
        <v>1</v>
      </c>
      <c r="R51" s="38">
        <f t="shared" si="15"/>
        <v>0</v>
      </c>
      <c r="S51" s="39">
        <f t="shared" si="16"/>
        <v>0</v>
      </c>
      <c r="T51" s="10">
        <f t="shared" si="17"/>
        <v>0</v>
      </c>
      <c r="U51" s="30">
        <f t="shared" si="18"/>
        <v>0</v>
      </c>
      <c r="V51" s="22">
        <f t="shared" si="19"/>
        <v>1</v>
      </c>
      <c r="W51" s="22">
        <f t="shared" si="20"/>
        <v>0</v>
      </c>
      <c r="X51" s="22">
        <f t="shared" si="21"/>
        <v>0</v>
      </c>
    </row>
    <row r="52" spans="3:24" x14ac:dyDescent="0.3">
      <c r="C52" s="23" t="str">
        <f>IF('2. Børn_indtast'!C52="","",'2. Børn_indtast'!C52)</f>
        <v>Evi Stockmar</v>
      </c>
      <c r="D52" s="25" t="str">
        <f>IF(Inst_typ="Vuggestue","Vuggestue",IF(Inst_typ="Børnehave","Børnehave",IF(Inst_typ="Aldersintegreret institution","Aldersintegreret institution",IF(OR(Inst_typ="Vug og BH",Inst_typ="Kombi"),'2. Børn_indtast'!D52,0))))</f>
        <v>Vuggestue</v>
      </c>
      <c r="E52" s="24">
        <f>IF('2. Børn_indtast'!E52="","",'2. Børn_indtast'!E52)</f>
        <v>45504</v>
      </c>
      <c r="F52" s="24">
        <f>IF('2. Børn_indtast'!F52="","",'2. Børn_indtast'!F52)</f>
        <v>45931</v>
      </c>
      <c r="G52" s="24">
        <f>IF('2. Børn_indtast'!G52="","",'2. Børn_indtast'!G52)</f>
        <v>46022</v>
      </c>
      <c r="H52" s="25">
        <f>IF('2. Børn_indtast'!H52="","",'2. Børn_indtast'!H52)</f>
        <v>37</v>
      </c>
      <c r="I52" s="19" t="str">
        <f t="shared" si="0"/>
        <v>Ikke relevant</v>
      </c>
      <c r="J52" s="21">
        <f t="shared" si="7"/>
        <v>46600</v>
      </c>
      <c r="K52" s="27">
        <f t="shared" si="8"/>
        <v>1</v>
      </c>
      <c r="L52" s="27">
        <f t="shared" si="9"/>
        <v>92</v>
      </c>
      <c r="M52" s="10">
        <f t="shared" si="10"/>
        <v>0</v>
      </c>
      <c r="N52" s="30">
        <f t="shared" si="11"/>
        <v>0</v>
      </c>
      <c r="O52" s="10">
        <f t="shared" si="12"/>
        <v>0</v>
      </c>
      <c r="P52" s="30">
        <f t="shared" si="13"/>
        <v>0</v>
      </c>
      <c r="Q52" s="27">
        <f t="shared" si="14"/>
        <v>0.25205479452054796</v>
      </c>
      <c r="R52" s="38">
        <f t="shared" si="15"/>
        <v>0</v>
      </c>
      <c r="S52" s="39">
        <f t="shared" si="16"/>
        <v>0</v>
      </c>
      <c r="T52" s="10">
        <f t="shared" si="17"/>
        <v>0</v>
      </c>
      <c r="U52" s="30">
        <f t="shared" si="18"/>
        <v>0</v>
      </c>
      <c r="V52" s="22">
        <f t="shared" si="19"/>
        <v>0.25205479452054796</v>
      </c>
      <c r="W52" s="22">
        <f t="shared" si="20"/>
        <v>0</v>
      </c>
      <c r="X52" s="22">
        <f t="shared" si="21"/>
        <v>0</v>
      </c>
    </row>
    <row r="53" spans="3:24" x14ac:dyDescent="0.3">
      <c r="C53" s="23" t="str">
        <f>IF('2. Børn_indtast'!C53="","",'2. Børn_indtast'!C53)</f>
        <v>Freja Rasmussen</v>
      </c>
      <c r="D53" s="25" t="str">
        <f>IF(Inst_typ="Vuggestue","Vuggestue",IF(Inst_typ="Børnehave","Børnehave",IF(Inst_typ="Aldersintegreret institution","Aldersintegreret institution",IF(OR(Inst_typ="Vug og BH",Inst_typ="Kombi"),'2. Børn_indtast'!D53,0))))</f>
        <v>Vuggestue</v>
      </c>
      <c r="E53" s="24">
        <f>IF('2. Børn_indtast'!E53="","",'2. Børn_indtast'!E53)</f>
        <v>45586</v>
      </c>
      <c r="F53" s="24">
        <f>IF('2. Børn_indtast'!F53="","",'2. Børn_indtast'!F53)</f>
        <v>45931</v>
      </c>
      <c r="G53" s="24">
        <f>IF('2. Børn_indtast'!G53="","",'2. Børn_indtast'!G53)</f>
        <v>46022</v>
      </c>
      <c r="H53" s="25">
        <f>IF('2. Børn_indtast'!H53="","",'2. Børn_indtast'!H53)</f>
        <v>37</v>
      </c>
      <c r="I53" s="19" t="str">
        <f t="shared" si="0"/>
        <v>Ikke relevant</v>
      </c>
      <c r="J53" s="21">
        <f t="shared" si="7"/>
        <v>46692</v>
      </c>
      <c r="K53" s="27">
        <f t="shared" si="8"/>
        <v>1</v>
      </c>
      <c r="L53" s="27">
        <f t="shared" si="9"/>
        <v>92</v>
      </c>
      <c r="M53" s="10">
        <f t="shared" si="10"/>
        <v>0</v>
      </c>
      <c r="N53" s="30">
        <f t="shared" si="11"/>
        <v>0</v>
      </c>
      <c r="O53" s="10">
        <f t="shared" si="12"/>
        <v>0</v>
      </c>
      <c r="P53" s="30">
        <f t="shared" si="13"/>
        <v>0</v>
      </c>
      <c r="Q53" s="27">
        <f t="shared" si="14"/>
        <v>0.25205479452054796</v>
      </c>
      <c r="R53" s="38">
        <f t="shared" si="15"/>
        <v>0</v>
      </c>
      <c r="S53" s="39">
        <f t="shared" si="16"/>
        <v>0</v>
      </c>
      <c r="T53" s="10">
        <f t="shared" si="17"/>
        <v>0</v>
      </c>
      <c r="U53" s="30">
        <f t="shared" si="18"/>
        <v>0</v>
      </c>
      <c r="V53" s="22">
        <f t="shared" si="19"/>
        <v>0.25205479452054796</v>
      </c>
      <c r="W53" s="22">
        <f t="shared" si="20"/>
        <v>0</v>
      </c>
      <c r="X53" s="22">
        <f t="shared" si="21"/>
        <v>0</v>
      </c>
    </row>
    <row r="54" spans="3:24" x14ac:dyDescent="0.3">
      <c r="C54" s="23" t="str">
        <f>IF('2. Børn_indtast'!C54="","",'2. Børn_indtast'!C54)</f>
        <v/>
      </c>
      <c r="D54" s="25">
        <f>IF(Inst_typ="Vuggestue","Vuggestue",IF(Inst_typ="Børnehave","Børnehave",IF(Inst_typ="Aldersintegreret institution","Aldersintegreret institution",IF(OR(Inst_typ="Vug og BH",Inst_typ="Kombi"),'2. Børn_indtast'!D54,0))))</f>
        <v>0</v>
      </c>
      <c r="E54" s="24" t="str">
        <f>IF('2. Børn_indtast'!E54="","",'2. Børn_indtast'!E54)</f>
        <v/>
      </c>
      <c r="F54" s="24" t="str">
        <f>IF('2. Børn_indtast'!F54="","",'2. Børn_indtast'!F54)</f>
        <v/>
      </c>
      <c r="G54" s="24" t="str">
        <f>IF('2. Børn_indtast'!G54="","",'2. Børn_indtast'!G54)</f>
        <v/>
      </c>
      <c r="H54" s="25" t="str">
        <f>IF('2. Børn_indtast'!H54="","",'2. Børn_indtast'!H54)</f>
        <v/>
      </c>
      <c r="I54" s="19" t="str">
        <f t="shared" si="0"/>
        <v>-</v>
      </c>
      <c r="J54" s="21" t="str">
        <f t="shared" si="7"/>
        <v>-</v>
      </c>
      <c r="K54" s="27">
        <f t="shared" si="8"/>
        <v>0</v>
      </c>
      <c r="L54" s="27">
        <f t="shared" si="9"/>
        <v>0</v>
      </c>
      <c r="M54" s="10">
        <f t="shared" si="10"/>
        <v>0</v>
      </c>
      <c r="N54" s="30">
        <f t="shared" si="11"/>
        <v>0</v>
      </c>
      <c r="O54" s="10">
        <f t="shared" si="12"/>
        <v>0</v>
      </c>
      <c r="P54" s="30">
        <f t="shared" si="13"/>
        <v>0</v>
      </c>
      <c r="Q54" s="27">
        <f t="shared" si="14"/>
        <v>0</v>
      </c>
      <c r="R54" s="38">
        <f t="shared" si="15"/>
        <v>0</v>
      </c>
      <c r="S54" s="39">
        <f t="shared" si="16"/>
        <v>0</v>
      </c>
      <c r="T54" s="10">
        <f t="shared" si="17"/>
        <v>0</v>
      </c>
      <c r="U54" s="30">
        <f t="shared" si="18"/>
        <v>0</v>
      </c>
      <c r="V54" s="22">
        <f t="shared" si="19"/>
        <v>0</v>
      </c>
      <c r="W54" s="22">
        <f t="shared" si="20"/>
        <v>0</v>
      </c>
      <c r="X54" s="22">
        <f t="shared" si="21"/>
        <v>0</v>
      </c>
    </row>
    <row r="55" spans="3:24" x14ac:dyDescent="0.3">
      <c r="C55" s="23" t="str">
        <f>IF('2. Børn_indtast'!C55="","",'2. Børn_indtast'!C55)</f>
        <v/>
      </c>
      <c r="D55" s="25">
        <f>IF(Inst_typ="Vuggestue","Vuggestue",IF(Inst_typ="Børnehave","Børnehave",IF(Inst_typ="Aldersintegreret institution","Aldersintegreret institution",IF(OR(Inst_typ="Vug og BH",Inst_typ="Kombi"),'2. Børn_indtast'!D55,0))))</f>
        <v>0</v>
      </c>
      <c r="E55" s="24" t="str">
        <f>IF('2. Børn_indtast'!E55="","",'2. Børn_indtast'!E55)</f>
        <v/>
      </c>
      <c r="F55" s="24" t="str">
        <f>IF('2. Børn_indtast'!F55="","",'2. Børn_indtast'!F55)</f>
        <v/>
      </c>
      <c r="G55" s="24" t="str">
        <f>IF('2. Børn_indtast'!G55="","",'2. Børn_indtast'!G55)</f>
        <v/>
      </c>
      <c r="H55" s="25" t="str">
        <f>IF('2. Børn_indtast'!H55="","",'2. Børn_indtast'!H55)</f>
        <v/>
      </c>
      <c r="I55" s="19" t="str">
        <f t="shared" si="0"/>
        <v>-</v>
      </c>
      <c r="J55" s="21" t="str">
        <f t="shared" si="7"/>
        <v>-</v>
      </c>
      <c r="K55" s="27">
        <f t="shared" si="8"/>
        <v>0</v>
      </c>
      <c r="L55" s="27">
        <f t="shared" si="9"/>
        <v>0</v>
      </c>
      <c r="M55" s="10">
        <f t="shared" si="10"/>
        <v>0</v>
      </c>
      <c r="N55" s="30">
        <f t="shared" si="11"/>
        <v>0</v>
      </c>
      <c r="O55" s="10">
        <f t="shared" si="12"/>
        <v>0</v>
      </c>
      <c r="P55" s="30">
        <f t="shared" si="13"/>
        <v>0</v>
      </c>
      <c r="Q55" s="27">
        <f t="shared" si="14"/>
        <v>0</v>
      </c>
      <c r="R55" s="38">
        <f t="shared" si="15"/>
        <v>0</v>
      </c>
      <c r="S55" s="39">
        <f t="shared" si="16"/>
        <v>0</v>
      </c>
      <c r="T55" s="10">
        <f t="shared" si="17"/>
        <v>0</v>
      </c>
      <c r="U55" s="30">
        <f t="shared" si="18"/>
        <v>0</v>
      </c>
      <c r="V55" s="22">
        <f t="shared" si="19"/>
        <v>0</v>
      </c>
      <c r="W55" s="22">
        <f t="shared" si="20"/>
        <v>0</v>
      </c>
      <c r="X55" s="22">
        <f t="shared" si="21"/>
        <v>0</v>
      </c>
    </row>
    <row r="56" spans="3:24" x14ac:dyDescent="0.3">
      <c r="C56" s="23" t="str">
        <f>IF('2. Børn_indtast'!C56="","",'2. Børn_indtast'!C56)</f>
        <v/>
      </c>
      <c r="D56" s="25">
        <f>IF(Inst_typ="Vuggestue","Vuggestue",IF(Inst_typ="Børnehave","Børnehave",IF(Inst_typ="Aldersintegreret institution","Aldersintegreret institution",IF(OR(Inst_typ="Vug og BH",Inst_typ="Kombi"),'2. Børn_indtast'!D56,0))))</f>
        <v>0</v>
      </c>
      <c r="E56" s="24" t="str">
        <f>IF('2. Børn_indtast'!E56="","",'2. Børn_indtast'!E56)</f>
        <v/>
      </c>
      <c r="F56" s="24" t="str">
        <f>IF('2. Børn_indtast'!F56="","",'2. Børn_indtast'!F56)</f>
        <v/>
      </c>
      <c r="G56" s="24" t="str">
        <f>IF('2. Børn_indtast'!G56="","",'2. Børn_indtast'!G56)</f>
        <v/>
      </c>
      <c r="H56" s="25" t="str">
        <f>IF('2. Børn_indtast'!H56="","",'2. Børn_indtast'!H56)</f>
        <v/>
      </c>
      <c r="I56" s="19" t="str">
        <f t="shared" si="0"/>
        <v>-</v>
      </c>
      <c r="J56" s="21" t="str">
        <f t="shared" si="7"/>
        <v>-</v>
      </c>
      <c r="K56" s="27">
        <f t="shared" si="8"/>
        <v>0</v>
      </c>
      <c r="L56" s="27">
        <f t="shared" si="9"/>
        <v>0</v>
      </c>
      <c r="M56" s="10">
        <f t="shared" si="10"/>
        <v>0</v>
      </c>
      <c r="N56" s="30">
        <f t="shared" si="11"/>
        <v>0</v>
      </c>
      <c r="O56" s="10">
        <f t="shared" si="12"/>
        <v>0</v>
      </c>
      <c r="P56" s="30">
        <f t="shared" si="13"/>
        <v>0</v>
      </c>
      <c r="Q56" s="27">
        <f t="shared" si="14"/>
        <v>0</v>
      </c>
      <c r="R56" s="38">
        <f t="shared" si="15"/>
        <v>0</v>
      </c>
      <c r="S56" s="39">
        <f t="shared" si="16"/>
        <v>0</v>
      </c>
      <c r="T56" s="10">
        <f t="shared" si="17"/>
        <v>0</v>
      </c>
      <c r="U56" s="30">
        <f t="shared" si="18"/>
        <v>0</v>
      </c>
      <c r="V56" s="22">
        <f t="shared" si="19"/>
        <v>0</v>
      </c>
      <c r="W56" s="22">
        <f t="shared" si="20"/>
        <v>0</v>
      </c>
      <c r="X56" s="22">
        <f t="shared" si="21"/>
        <v>0</v>
      </c>
    </row>
    <row r="57" spans="3:24" x14ac:dyDescent="0.3">
      <c r="C57" s="23" t="str">
        <f>IF('2. Børn_indtast'!C57="","",'2. Børn_indtast'!C57)</f>
        <v/>
      </c>
      <c r="D57" s="25">
        <f>IF(Inst_typ="Vuggestue","Vuggestue",IF(Inst_typ="Børnehave","Børnehave",IF(Inst_typ="Aldersintegreret institution","Aldersintegreret institution",IF(OR(Inst_typ="Vug og BH",Inst_typ="Kombi"),'2. Børn_indtast'!D57,0))))</f>
        <v>0</v>
      </c>
      <c r="E57" s="24" t="str">
        <f>IF('2. Børn_indtast'!E57="","",'2. Børn_indtast'!E57)</f>
        <v/>
      </c>
      <c r="F57" s="24" t="str">
        <f>IF('2. Børn_indtast'!F57="","",'2. Børn_indtast'!F57)</f>
        <v/>
      </c>
      <c r="G57" s="24" t="str">
        <f>IF('2. Børn_indtast'!G57="","",'2. Børn_indtast'!G57)</f>
        <v/>
      </c>
      <c r="H57" s="25" t="str">
        <f>IF('2. Børn_indtast'!H57="","",'2. Børn_indtast'!H57)</f>
        <v/>
      </c>
      <c r="I57" s="19" t="str">
        <f t="shared" si="0"/>
        <v>-</v>
      </c>
      <c r="J57" s="21" t="str">
        <f t="shared" si="7"/>
        <v>-</v>
      </c>
      <c r="K57" s="27">
        <f t="shared" si="8"/>
        <v>0</v>
      </c>
      <c r="L57" s="27">
        <f t="shared" si="9"/>
        <v>0</v>
      </c>
      <c r="M57" s="10">
        <f t="shared" si="10"/>
        <v>0</v>
      </c>
      <c r="N57" s="30">
        <f t="shared" si="11"/>
        <v>0</v>
      </c>
      <c r="O57" s="10">
        <f t="shared" si="12"/>
        <v>0</v>
      </c>
      <c r="P57" s="30">
        <f t="shared" si="13"/>
        <v>0</v>
      </c>
      <c r="Q57" s="27">
        <f t="shared" si="14"/>
        <v>0</v>
      </c>
      <c r="R57" s="38">
        <f t="shared" si="15"/>
        <v>0</v>
      </c>
      <c r="S57" s="39">
        <f t="shared" si="16"/>
        <v>0</v>
      </c>
      <c r="T57" s="10">
        <f t="shared" si="17"/>
        <v>0</v>
      </c>
      <c r="U57" s="30">
        <f t="shared" si="18"/>
        <v>0</v>
      </c>
      <c r="V57" s="22">
        <f t="shared" si="19"/>
        <v>0</v>
      </c>
      <c r="W57" s="22">
        <f t="shared" si="20"/>
        <v>0</v>
      </c>
      <c r="X57" s="22">
        <f t="shared" si="21"/>
        <v>0</v>
      </c>
    </row>
    <row r="58" spans="3:24" x14ac:dyDescent="0.3">
      <c r="C58" s="23" t="str">
        <f>IF('2. Børn_indtast'!C58="","",'2. Børn_indtast'!C58)</f>
        <v/>
      </c>
      <c r="D58" s="25">
        <f>IF(Inst_typ="Vuggestue","Vuggestue",IF(Inst_typ="Børnehave","Børnehave",IF(Inst_typ="Aldersintegreret institution","Aldersintegreret institution",IF(OR(Inst_typ="Vug og BH",Inst_typ="Kombi"),'2. Børn_indtast'!D58,0))))</f>
        <v>0</v>
      </c>
      <c r="E58" s="24" t="str">
        <f>IF('2. Børn_indtast'!E58="","",'2. Børn_indtast'!E58)</f>
        <v/>
      </c>
      <c r="F58" s="24" t="str">
        <f>IF('2. Børn_indtast'!F58="","",'2. Børn_indtast'!F58)</f>
        <v/>
      </c>
      <c r="G58" s="24" t="str">
        <f>IF('2. Børn_indtast'!G58="","",'2. Børn_indtast'!G58)</f>
        <v/>
      </c>
      <c r="H58" s="25" t="str">
        <f>IF('2. Børn_indtast'!H58="","",'2. Børn_indtast'!H58)</f>
        <v/>
      </c>
      <c r="I58" s="19" t="str">
        <f t="shared" si="0"/>
        <v>-</v>
      </c>
      <c r="J58" s="21" t="str">
        <f t="shared" si="7"/>
        <v>-</v>
      </c>
      <c r="K58" s="27">
        <f t="shared" si="8"/>
        <v>0</v>
      </c>
      <c r="L58" s="27">
        <f t="shared" si="9"/>
        <v>0</v>
      </c>
      <c r="M58" s="10">
        <f t="shared" si="10"/>
        <v>0</v>
      </c>
      <c r="N58" s="30">
        <f t="shared" si="11"/>
        <v>0</v>
      </c>
      <c r="O58" s="10">
        <f t="shared" si="12"/>
        <v>0</v>
      </c>
      <c r="P58" s="30">
        <f t="shared" si="13"/>
        <v>0</v>
      </c>
      <c r="Q58" s="27">
        <f t="shared" si="14"/>
        <v>0</v>
      </c>
      <c r="R58" s="38">
        <f t="shared" si="15"/>
        <v>0</v>
      </c>
      <c r="S58" s="39">
        <f t="shared" si="16"/>
        <v>0</v>
      </c>
      <c r="T58" s="10">
        <f t="shared" si="17"/>
        <v>0</v>
      </c>
      <c r="U58" s="30">
        <f t="shared" si="18"/>
        <v>0</v>
      </c>
      <c r="V58" s="22">
        <f t="shared" si="19"/>
        <v>0</v>
      </c>
      <c r="W58" s="22">
        <f t="shared" si="20"/>
        <v>0</v>
      </c>
      <c r="X58" s="22">
        <f t="shared" si="21"/>
        <v>0</v>
      </c>
    </row>
    <row r="59" spans="3:24" x14ac:dyDescent="0.3">
      <c r="C59" s="23" t="str">
        <f>IF('2. Børn_indtast'!C59="","",'2. Børn_indtast'!C59)</f>
        <v/>
      </c>
      <c r="D59" s="25">
        <f>IF(Inst_typ="Vuggestue","Vuggestue",IF(Inst_typ="Børnehave","Børnehave",IF(Inst_typ="Aldersintegreret institution","Aldersintegreret institution",IF(OR(Inst_typ="Vug og BH",Inst_typ="Kombi"),'2. Børn_indtast'!D59,0))))</f>
        <v>0</v>
      </c>
      <c r="E59" s="24" t="str">
        <f>IF('2. Børn_indtast'!E59="","",'2. Børn_indtast'!E59)</f>
        <v/>
      </c>
      <c r="F59" s="24" t="str">
        <f>IF('2. Børn_indtast'!F59="","",'2. Børn_indtast'!F59)</f>
        <v/>
      </c>
      <c r="G59" s="24" t="str">
        <f>IF('2. Børn_indtast'!G59="","",'2. Børn_indtast'!G59)</f>
        <v/>
      </c>
      <c r="H59" s="25" t="str">
        <f>IF('2. Børn_indtast'!H59="","",'2. Børn_indtast'!H59)</f>
        <v/>
      </c>
      <c r="I59" s="19" t="str">
        <f t="shared" si="0"/>
        <v>-</v>
      </c>
      <c r="J59" s="21" t="str">
        <f t="shared" si="7"/>
        <v>-</v>
      </c>
      <c r="K59" s="27">
        <f t="shared" si="8"/>
        <v>0</v>
      </c>
      <c r="L59" s="27">
        <f t="shared" si="9"/>
        <v>0</v>
      </c>
      <c r="M59" s="10">
        <f t="shared" si="10"/>
        <v>0</v>
      </c>
      <c r="N59" s="30">
        <f t="shared" si="11"/>
        <v>0</v>
      </c>
      <c r="O59" s="10">
        <f t="shared" si="12"/>
        <v>0</v>
      </c>
      <c r="P59" s="30">
        <f t="shared" si="13"/>
        <v>0</v>
      </c>
      <c r="Q59" s="27">
        <f t="shared" si="14"/>
        <v>0</v>
      </c>
      <c r="R59" s="38">
        <f t="shared" si="15"/>
        <v>0</v>
      </c>
      <c r="S59" s="39">
        <f t="shared" si="16"/>
        <v>0</v>
      </c>
      <c r="T59" s="10">
        <f t="shared" si="17"/>
        <v>0</v>
      </c>
      <c r="U59" s="30">
        <f t="shared" si="18"/>
        <v>0</v>
      </c>
      <c r="V59" s="22">
        <f t="shared" si="19"/>
        <v>0</v>
      </c>
      <c r="W59" s="22">
        <f t="shared" si="20"/>
        <v>0</v>
      </c>
      <c r="X59" s="22">
        <f t="shared" si="21"/>
        <v>0</v>
      </c>
    </row>
    <row r="60" spans="3:24" x14ac:dyDescent="0.3">
      <c r="C60" s="23" t="str">
        <f>IF('2. Børn_indtast'!C60="","",'2. Børn_indtast'!C60)</f>
        <v/>
      </c>
      <c r="D60" s="25">
        <f>IF(Inst_typ="Vuggestue","Vuggestue",IF(Inst_typ="Børnehave","Børnehave",IF(Inst_typ="Aldersintegreret institution","Aldersintegreret institution",IF(OR(Inst_typ="Vug og BH",Inst_typ="Kombi"),'2. Børn_indtast'!D60,0))))</f>
        <v>0</v>
      </c>
      <c r="E60" s="24" t="str">
        <f>IF('2. Børn_indtast'!E60="","",'2. Børn_indtast'!E60)</f>
        <v/>
      </c>
      <c r="F60" s="24" t="str">
        <f>IF('2. Børn_indtast'!F60="","",'2. Børn_indtast'!F60)</f>
        <v/>
      </c>
      <c r="G60" s="24" t="str">
        <f>IF('2. Børn_indtast'!G60="","",'2. Børn_indtast'!G60)</f>
        <v/>
      </c>
      <c r="H60" s="25" t="str">
        <f>IF('2. Børn_indtast'!H60="","",'2. Børn_indtast'!H60)</f>
        <v/>
      </c>
      <c r="I60" s="19" t="str">
        <f t="shared" si="0"/>
        <v>-</v>
      </c>
      <c r="J60" s="21" t="str">
        <f t="shared" si="7"/>
        <v>-</v>
      </c>
      <c r="K60" s="27">
        <f t="shared" si="8"/>
        <v>0</v>
      </c>
      <c r="L60" s="27">
        <f t="shared" si="9"/>
        <v>0</v>
      </c>
      <c r="M60" s="10">
        <f t="shared" si="10"/>
        <v>0</v>
      </c>
      <c r="N60" s="30">
        <f t="shared" si="11"/>
        <v>0</v>
      </c>
      <c r="O60" s="10">
        <f t="shared" si="12"/>
        <v>0</v>
      </c>
      <c r="P60" s="30">
        <f t="shared" si="13"/>
        <v>0</v>
      </c>
      <c r="Q60" s="27">
        <f t="shared" si="14"/>
        <v>0</v>
      </c>
      <c r="R60" s="38">
        <f t="shared" si="15"/>
        <v>0</v>
      </c>
      <c r="S60" s="39">
        <f t="shared" si="16"/>
        <v>0</v>
      </c>
      <c r="T60" s="10">
        <f t="shared" si="17"/>
        <v>0</v>
      </c>
      <c r="U60" s="30">
        <f t="shared" si="18"/>
        <v>0</v>
      </c>
      <c r="V60" s="22">
        <f t="shared" si="19"/>
        <v>0</v>
      </c>
      <c r="W60" s="22">
        <f t="shared" si="20"/>
        <v>0</v>
      </c>
      <c r="X60" s="22">
        <f t="shared" si="21"/>
        <v>0</v>
      </c>
    </row>
    <row r="61" spans="3:24" x14ac:dyDescent="0.3">
      <c r="C61" s="23" t="str">
        <f>IF('2. Børn_indtast'!C61="","",'2. Børn_indtast'!C61)</f>
        <v/>
      </c>
      <c r="D61" s="25">
        <f>IF(Inst_typ="Vuggestue","Vuggestue",IF(Inst_typ="Børnehave","Børnehave",IF(Inst_typ="Aldersintegreret institution","Aldersintegreret institution",IF(OR(Inst_typ="Vug og BH",Inst_typ="Kombi"),'2. Børn_indtast'!D61,0))))</f>
        <v>0</v>
      </c>
      <c r="E61" s="24" t="str">
        <f>IF('2. Børn_indtast'!E61="","",'2. Børn_indtast'!E61)</f>
        <v/>
      </c>
      <c r="F61" s="24" t="str">
        <f>IF('2. Børn_indtast'!F61="","",'2. Børn_indtast'!F61)</f>
        <v/>
      </c>
      <c r="G61" s="24" t="str">
        <f>IF('2. Børn_indtast'!G61="","",'2. Børn_indtast'!G61)</f>
        <v/>
      </c>
      <c r="H61" s="25" t="str">
        <f>IF('2. Børn_indtast'!H61="","",'2. Børn_indtast'!H61)</f>
        <v/>
      </c>
      <c r="I61" s="19" t="str">
        <f t="shared" si="0"/>
        <v>-</v>
      </c>
      <c r="J61" s="21" t="str">
        <f t="shared" si="7"/>
        <v>-</v>
      </c>
      <c r="K61" s="27">
        <f t="shared" si="8"/>
        <v>0</v>
      </c>
      <c r="L61" s="27">
        <f t="shared" si="9"/>
        <v>0</v>
      </c>
      <c r="M61" s="10">
        <f t="shared" si="10"/>
        <v>0</v>
      </c>
      <c r="N61" s="30">
        <f t="shared" si="11"/>
        <v>0</v>
      </c>
      <c r="O61" s="10">
        <f t="shared" si="12"/>
        <v>0</v>
      </c>
      <c r="P61" s="30">
        <f t="shared" si="13"/>
        <v>0</v>
      </c>
      <c r="Q61" s="27">
        <f t="shared" si="14"/>
        <v>0</v>
      </c>
      <c r="R61" s="38">
        <f t="shared" si="15"/>
        <v>0</v>
      </c>
      <c r="S61" s="39">
        <f t="shared" si="16"/>
        <v>0</v>
      </c>
      <c r="T61" s="10">
        <f t="shared" si="17"/>
        <v>0</v>
      </c>
      <c r="U61" s="30">
        <f t="shared" si="18"/>
        <v>0</v>
      </c>
      <c r="V61" s="22">
        <f t="shared" si="19"/>
        <v>0</v>
      </c>
      <c r="W61" s="22">
        <f t="shared" si="20"/>
        <v>0</v>
      </c>
      <c r="X61" s="22">
        <f t="shared" si="21"/>
        <v>0</v>
      </c>
    </row>
    <row r="62" spans="3:24" x14ac:dyDescent="0.3">
      <c r="C62" s="23" t="str">
        <f>IF('2. Børn_indtast'!C62="","",'2. Børn_indtast'!C62)</f>
        <v/>
      </c>
      <c r="D62" s="25">
        <f>IF(Inst_typ="Vuggestue","Vuggestue",IF(Inst_typ="Børnehave","Børnehave",IF(Inst_typ="Aldersintegreret institution","Aldersintegreret institution",IF(OR(Inst_typ="Vug og BH",Inst_typ="Kombi"),'2. Børn_indtast'!D62,0))))</f>
        <v>0</v>
      </c>
      <c r="E62" s="24" t="str">
        <f>IF('2. Børn_indtast'!E62="","",'2. Børn_indtast'!E62)</f>
        <v/>
      </c>
      <c r="F62" s="24" t="str">
        <f>IF('2. Børn_indtast'!F62="","",'2. Børn_indtast'!F62)</f>
        <v/>
      </c>
      <c r="G62" s="24" t="str">
        <f>IF('2. Børn_indtast'!G62="","",'2. Børn_indtast'!G62)</f>
        <v/>
      </c>
      <c r="H62" s="25" t="str">
        <f>IF('2. Børn_indtast'!H62="","",'2. Børn_indtast'!H62)</f>
        <v/>
      </c>
      <c r="I62" s="19" t="str">
        <f t="shared" si="0"/>
        <v>-</v>
      </c>
      <c r="J62" s="21" t="str">
        <f t="shared" si="7"/>
        <v>-</v>
      </c>
      <c r="K62" s="27">
        <f t="shared" si="8"/>
        <v>0</v>
      </c>
      <c r="L62" s="27">
        <f t="shared" si="9"/>
        <v>0</v>
      </c>
      <c r="M62" s="10">
        <f t="shared" si="10"/>
        <v>0</v>
      </c>
      <c r="N62" s="30">
        <f t="shared" si="11"/>
        <v>0</v>
      </c>
      <c r="O62" s="10">
        <f t="shared" si="12"/>
        <v>0</v>
      </c>
      <c r="P62" s="30">
        <f t="shared" si="13"/>
        <v>0</v>
      </c>
      <c r="Q62" s="27">
        <f t="shared" si="14"/>
        <v>0</v>
      </c>
      <c r="R62" s="38">
        <f t="shared" si="15"/>
        <v>0</v>
      </c>
      <c r="S62" s="39">
        <f t="shared" si="16"/>
        <v>0</v>
      </c>
      <c r="T62" s="10">
        <f t="shared" si="17"/>
        <v>0</v>
      </c>
      <c r="U62" s="30">
        <f t="shared" si="18"/>
        <v>0</v>
      </c>
      <c r="V62" s="22">
        <f t="shared" si="19"/>
        <v>0</v>
      </c>
      <c r="W62" s="22">
        <f t="shared" si="20"/>
        <v>0</v>
      </c>
      <c r="X62" s="22">
        <f t="shared" si="21"/>
        <v>0</v>
      </c>
    </row>
    <row r="63" spans="3:24" x14ac:dyDescent="0.3">
      <c r="C63" s="23" t="str">
        <f>IF('2. Børn_indtast'!C63="","",'2. Børn_indtast'!C63)</f>
        <v/>
      </c>
      <c r="D63" s="25">
        <f>IF(Inst_typ="Vuggestue","Vuggestue",IF(Inst_typ="Børnehave","Børnehave",IF(Inst_typ="Aldersintegreret institution","Aldersintegreret institution",IF(OR(Inst_typ="Vug og BH",Inst_typ="Kombi"),'2. Børn_indtast'!D63,0))))</f>
        <v>0</v>
      </c>
      <c r="E63" s="24" t="str">
        <f>IF('2. Børn_indtast'!E63="","",'2. Børn_indtast'!E63)</f>
        <v/>
      </c>
      <c r="F63" s="24" t="str">
        <f>IF('2. Børn_indtast'!F63="","",'2. Børn_indtast'!F63)</f>
        <v/>
      </c>
      <c r="G63" s="24" t="str">
        <f>IF('2. Børn_indtast'!G63="","",'2. Børn_indtast'!G63)</f>
        <v/>
      </c>
      <c r="H63" s="25" t="str">
        <f>IF('2. Børn_indtast'!H63="","",'2. Børn_indtast'!H63)</f>
        <v/>
      </c>
      <c r="I63" s="19" t="str">
        <f t="shared" si="0"/>
        <v>-</v>
      </c>
      <c r="J63" s="21" t="str">
        <f t="shared" si="7"/>
        <v>-</v>
      </c>
      <c r="K63" s="27">
        <f t="shared" si="8"/>
        <v>0</v>
      </c>
      <c r="L63" s="27">
        <f t="shared" si="9"/>
        <v>0</v>
      </c>
      <c r="M63" s="10">
        <f t="shared" si="10"/>
        <v>0</v>
      </c>
      <c r="N63" s="30">
        <f t="shared" si="11"/>
        <v>0</v>
      </c>
      <c r="O63" s="10">
        <f t="shared" si="12"/>
        <v>0</v>
      </c>
      <c r="P63" s="30">
        <f t="shared" si="13"/>
        <v>0</v>
      </c>
      <c r="Q63" s="27">
        <f t="shared" si="14"/>
        <v>0</v>
      </c>
      <c r="R63" s="38">
        <f t="shared" si="15"/>
        <v>0</v>
      </c>
      <c r="S63" s="39">
        <f t="shared" si="16"/>
        <v>0</v>
      </c>
      <c r="T63" s="10">
        <f t="shared" si="17"/>
        <v>0</v>
      </c>
      <c r="U63" s="30">
        <f t="shared" si="18"/>
        <v>0</v>
      </c>
      <c r="V63" s="22">
        <f t="shared" si="19"/>
        <v>0</v>
      </c>
      <c r="W63" s="22">
        <f t="shared" si="20"/>
        <v>0</v>
      </c>
      <c r="X63" s="22">
        <f t="shared" si="21"/>
        <v>0</v>
      </c>
    </row>
    <row r="64" spans="3:24" x14ac:dyDescent="0.3">
      <c r="C64" s="23" t="str">
        <f>IF('2. Børn_indtast'!C64="","",'2. Børn_indtast'!C64)</f>
        <v/>
      </c>
      <c r="D64" s="25">
        <f>IF(Inst_typ="Vuggestue","Vuggestue",IF(Inst_typ="Børnehave","Børnehave",IF(Inst_typ="Aldersintegreret institution","Aldersintegreret institution",IF(OR(Inst_typ="Vug og BH",Inst_typ="Kombi"),'2. Børn_indtast'!D64,0))))</f>
        <v>0</v>
      </c>
      <c r="E64" s="24" t="str">
        <f>IF('2. Børn_indtast'!E64="","",'2. Børn_indtast'!E64)</f>
        <v/>
      </c>
      <c r="F64" s="24" t="str">
        <f>IF('2. Børn_indtast'!F64="","",'2. Børn_indtast'!F64)</f>
        <v/>
      </c>
      <c r="G64" s="24" t="str">
        <f>IF('2. Børn_indtast'!G64="","",'2. Børn_indtast'!G64)</f>
        <v/>
      </c>
      <c r="H64" s="25" t="str">
        <f>IF('2. Børn_indtast'!H64="","",'2. Børn_indtast'!H64)</f>
        <v/>
      </c>
      <c r="I64" s="19" t="str">
        <f t="shared" si="0"/>
        <v>-</v>
      </c>
      <c r="J64" s="21" t="str">
        <f t="shared" si="7"/>
        <v>-</v>
      </c>
      <c r="K64" s="27">
        <f t="shared" si="8"/>
        <v>0</v>
      </c>
      <c r="L64" s="27">
        <f t="shared" si="9"/>
        <v>0</v>
      </c>
      <c r="M64" s="10">
        <f t="shared" si="10"/>
        <v>0</v>
      </c>
      <c r="N64" s="30">
        <f t="shared" si="11"/>
        <v>0</v>
      </c>
      <c r="O64" s="10">
        <f t="shared" si="12"/>
        <v>0</v>
      </c>
      <c r="P64" s="30">
        <f t="shared" si="13"/>
        <v>0</v>
      </c>
      <c r="Q64" s="27">
        <f t="shared" si="14"/>
        <v>0</v>
      </c>
      <c r="R64" s="38">
        <f t="shared" si="15"/>
        <v>0</v>
      </c>
      <c r="S64" s="39">
        <f t="shared" si="16"/>
        <v>0</v>
      </c>
      <c r="T64" s="10">
        <f t="shared" si="17"/>
        <v>0</v>
      </c>
      <c r="U64" s="30">
        <f t="shared" si="18"/>
        <v>0</v>
      </c>
      <c r="V64" s="22">
        <f t="shared" si="19"/>
        <v>0</v>
      </c>
      <c r="W64" s="22">
        <f t="shared" si="20"/>
        <v>0</v>
      </c>
      <c r="X64" s="22">
        <f t="shared" si="21"/>
        <v>0</v>
      </c>
    </row>
    <row r="65" spans="3:24" x14ac:dyDescent="0.3">
      <c r="C65" s="23" t="str">
        <f>IF('2. Børn_indtast'!C65="","",'2. Børn_indtast'!C65)</f>
        <v/>
      </c>
      <c r="D65" s="25">
        <f>IF(Inst_typ="Vuggestue","Vuggestue",IF(Inst_typ="Børnehave","Børnehave",IF(Inst_typ="Aldersintegreret institution","Aldersintegreret institution",IF(OR(Inst_typ="Vug og BH",Inst_typ="Kombi"),'2. Børn_indtast'!D65,0))))</f>
        <v>0</v>
      </c>
      <c r="E65" s="24" t="str">
        <f>IF('2. Børn_indtast'!E65="","",'2. Børn_indtast'!E65)</f>
        <v/>
      </c>
      <c r="F65" s="24" t="str">
        <f>IF('2. Børn_indtast'!F65="","",'2. Børn_indtast'!F65)</f>
        <v/>
      </c>
      <c r="G65" s="24" t="str">
        <f>IF('2. Børn_indtast'!G65="","",'2. Børn_indtast'!G65)</f>
        <v/>
      </c>
      <c r="H65" s="25" t="str">
        <f>IF('2. Børn_indtast'!H65="","",'2. Børn_indtast'!H65)</f>
        <v/>
      </c>
      <c r="I65" s="19" t="str">
        <f t="shared" si="0"/>
        <v>-</v>
      </c>
      <c r="J65" s="21" t="str">
        <f t="shared" si="7"/>
        <v>-</v>
      </c>
      <c r="K65" s="27">
        <f t="shared" si="8"/>
        <v>0</v>
      </c>
      <c r="L65" s="27">
        <f t="shared" si="9"/>
        <v>0</v>
      </c>
      <c r="M65" s="10">
        <f t="shared" si="10"/>
        <v>0</v>
      </c>
      <c r="N65" s="30">
        <f t="shared" si="11"/>
        <v>0</v>
      </c>
      <c r="O65" s="10">
        <f t="shared" si="12"/>
        <v>0</v>
      </c>
      <c r="P65" s="30">
        <f t="shared" si="13"/>
        <v>0</v>
      </c>
      <c r="Q65" s="27">
        <f t="shared" si="14"/>
        <v>0</v>
      </c>
      <c r="R65" s="38">
        <f t="shared" si="15"/>
        <v>0</v>
      </c>
      <c r="S65" s="39">
        <f t="shared" si="16"/>
        <v>0</v>
      </c>
      <c r="T65" s="10">
        <f t="shared" si="17"/>
        <v>0</v>
      </c>
      <c r="U65" s="30">
        <f t="shared" si="18"/>
        <v>0</v>
      </c>
      <c r="V65" s="22">
        <f t="shared" si="19"/>
        <v>0</v>
      </c>
      <c r="W65" s="22">
        <f t="shared" si="20"/>
        <v>0</v>
      </c>
      <c r="X65" s="22">
        <f t="shared" si="21"/>
        <v>0</v>
      </c>
    </row>
    <row r="66" spans="3:24" x14ac:dyDescent="0.3">
      <c r="C66" s="23" t="str">
        <f>IF('2. Børn_indtast'!C66="","",'2. Børn_indtast'!C66)</f>
        <v/>
      </c>
      <c r="D66" s="25">
        <f>IF(Inst_typ="Vuggestue","Vuggestue",IF(Inst_typ="Børnehave","Børnehave",IF(Inst_typ="Aldersintegreret institution","Aldersintegreret institution",IF(OR(Inst_typ="Vug og BH",Inst_typ="Kombi"),'2. Børn_indtast'!D66,0))))</f>
        <v>0</v>
      </c>
      <c r="E66" s="24" t="str">
        <f>IF('2. Børn_indtast'!E66="","",'2. Børn_indtast'!E66)</f>
        <v/>
      </c>
      <c r="F66" s="24" t="str">
        <f>IF('2. Børn_indtast'!F66="","",'2. Børn_indtast'!F66)</f>
        <v/>
      </c>
      <c r="G66" s="24" t="str">
        <f>IF('2. Børn_indtast'!G66="","",'2. Børn_indtast'!G66)</f>
        <v/>
      </c>
      <c r="H66" s="25" t="str">
        <f>IF('2. Børn_indtast'!H66="","",'2. Børn_indtast'!H66)</f>
        <v/>
      </c>
      <c r="I66" s="19" t="str">
        <f t="shared" si="0"/>
        <v>-</v>
      </c>
      <c r="J66" s="21" t="str">
        <f t="shared" si="7"/>
        <v>-</v>
      </c>
      <c r="K66" s="27">
        <f t="shared" si="8"/>
        <v>0</v>
      </c>
      <c r="L66" s="27">
        <f t="shared" si="9"/>
        <v>0</v>
      </c>
      <c r="M66" s="10">
        <f t="shared" si="10"/>
        <v>0</v>
      </c>
      <c r="N66" s="30">
        <f t="shared" si="11"/>
        <v>0</v>
      </c>
      <c r="O66" s="10">
        <f t="shared" si="12"/>
        <v>0</v>
      </c>
      <c r="P66" s="30">
        <f t="shared" si="13"/>
        <v>0</v>
      </c>
      <c r="Q66" s="27">
        <f t="shared" si="14"/>
        <v>0</v>
      </c>
      <c r="R66" s="38">
        <f t="shared" si="15"/>
        <v>0</v>
      </c>
      <c r="S66" s="39">
        <f t="shared" si="16"/>
        <v>0</v>
      </c>
      <c r="T66" s="10">
        <f t="shared" si="17"/>
        <v>0</v>
      </c>
      <c r="U66" s="30">
        <f t="shared" si="18"/>
        <v>0</v>
      </c>
      <c r="V66" s="22">
        <f t="shared" si="19"/>
        <v>0</v>
      </c>
      <c r="W66" s="22">
        <f t="shared" si="20"/>
        <v>0</v>
      </c>
      <c r="X66" s="22">
        <f t="shared" si="21"/>
        <v>0</v>
      </c>
    </row>
    <row r="67" spans="3:24" x14ac:dyDescent="0.3">
      <c r="C67" s="23" t="str">
        <f>IF('2. Børn_indtast'!C67="","",'2. Børn_indtast'!C67)</f>
        <v/>
      </c>
      <c r="D67" s="25">
        <f>IF(Inst_typ="Vuggestue","Vuggestue",IF(Inst_typ="Børnehave","Børnehave",IF(Inst_typ="Aldersintegreret institution","Aldersintegreret institution",IF(OR(Inst_typ="Vug og BH",Inst_typ="Kombi"),'2. Børn_indtast'!D67,0))))</f>
        <v>0</v>
      </c>
      <c r="E67" s="24" t="str">
        <f>IF('2. Børn_indtast'!E67="","",'2. Børn_indtast'!E67)</f>
        <v/>
      </c>
      <c r="F67" s="24" t="str">
        <f>IF('2. Børn_indtast'!F67="","",'2. Børn_indtast'!F67)</f>
        <v/>
      </c>
      <c r="G67" s="24" t="str">
        <f>IF('2. Børn_indtast'!G67="","",'2. Børn_indtast'!G67)</f>
        <v/>
      </c>
      <c r="H67" s="25" t="str">
        <f>IF('2. Børn_indtast'!H67="","",'2. Børn_indtast'!H67)</f>
        <v/>
      </c>
      <c r="I67" s="19" t="str">
        <f t="shared" si="0"/>
        <v>-</v>
      </c>
      <c r="J67" s="21" t="str">
        <f t="shared" si="7"/>
        <v>-</v>
      </c>
      <c r="K67" s="27">
        <f t="shared" si="8"/>
        <v>0</v>
      </c>
      <c r="L67" s="27">
        <f t="shared" si="9"/>
        <v>0</v>
      </c>
      <c r="M67" s="10">
        <f t="shared" si="10"/>
        <v>0</v>
      </c>
      <c r="N67" s="30">
        <f t="shared" si="11"/>
        <v>0</v>
      </c>
      <c r="O67" s="10">
        <f t="shared" si="12"/>
        <v>0</v>
      </c>
      <c r="P67" s="30">
        <f t="shared" si="13"/>
        <v>0</v>
      </c>
      <c r="Q67" s="27">
        <f t="shared" si="14"/>
        <v>0</v>
      </c>
      <c r="R67" s="38">
        <f t="shared" si="15"/>
        <v>0</v>
      </c>
      <c r="S67" s="39">
        <f t="shared" si="16"/>
        <v>0</v>
      </c>
      <c r="T67" s="10">
        <f t="shared" si="17"/>
        <v>0</v>
      </c>
      <c r="U67" s="30">
        <f t="shared" si="18"/>
        <v>0</v>
      </c>
      <c r="V67" s="22">
        <f t="shared" si="19"/>
        <v>0</v>
      </c>
      <c r="W67" s="22">
        <f t="shared" si="20"/>
        <v>0</v>
      </c>
      <c r="X67" s="22">
        <f t="shared" si="21"/>
        <v>0</v>
      </c>
    </row>
    <row r="68" spans="3:24" x14ac:dyDescent="0.3">
      <c r="C68" s="23" t="str">
        <f>IF('2. Børn_indtast'!C68="","",'2. Børn_indtast'!C68)</f>
        <v/>
      </c>
      <c r="D68" s="25">
        <f>IF(Inst_typ="Vuggestue","Vuggestue",IF(Inst_typ="Børnehave","Børnehave",IF(Inst_typ="Aldersintegreret institution","Aldersintegreret institution",IF(OR(Inst_typ="Vug og BH",Inst_typ="Kombi"),'2. Børn_indtast'!D68,0))))</f>
        <v>0</v>
      </c>
      <c r="E68" s="24" t="str">
        <f>IF('2. Børn_indtast'!E68="","",'2. Børn_indtast'!E68)</f>
        <v/>
      </c>
      <c r="F68" s="24" t="str">
        <f>IF('2. Børn_indtast'!F68="","",'2. Børn_indtast'!F68)</f>
        <v/>
      </c>
      <c r="G68" s="24" t="str">
        <f>IF('2. Børn_indtast'!G68="","",'2. Børn_indtast'!G68)</f>
        <v/>
      </c>
      <c r="H68" s="25" t="str">
        <f>IF('2. Børn_indtast'!H68="","",'2. Børn_indtast'!H68)</f>
        <v/>
      </c>
      <c r="I68" s="19" t="str">
        <f t="shared" si="0"/>
        <v>-</v>
      </c>
      <c r="J68" s="21" t="str">
        <f t="shared" si="7"/>
        <v>-</v>
      </c>
      <c r="K68" s="27">
        <f t="shared" si="8"/>
        <v>0</v>
      </c>
      <c r="L68" s="27">
        <f t="shared" si="9"/>
        <v>0</v>
      </c>
      <c r="M68" s="10">
        <f t="shared" si="10"/>
        <v>0</v>
      </c>
      <c r="N68" s="30">
        <f t="shared" si="11"/>
        <v>0</v>
      </c>
      <c r="O68" s="10">
        <f t="shared" si="12"/>
        <v>0</v>
      </c>
      <c r="P68" s="30">
        <f t="shared" si="13"/>
        <v>0</v>
      </c>
      <c r="Q68" s="27">
        <f t="shared" si="14"/>
        <v>0</v>
      </c>
      <c r="R68" s="38">
        <f t="shared" si="15"/>
        <v>0</v>
      </c>
      <c r="S68" s="39">
        <f t="shared" si="16"/>
        <v>0</v>
      </c>
      <c r="T68" s="10">
        <f t="shared" si="17"/>
        <v>0</v>
      </c>
      <c r="U68" s="30">
        <f t="shared" si="18"/>
        <v>0</v>
      </c>
      <c r="V68" s="22">
        <f t="shared" si="19"/>
        <v>0</v>
      </c>
      <c r="W68" s="22">
        <f t="shared" si="20"/>
        <v>0</v>
      </c>
      <c r="X68" s="22">
        <f t="shared" si="21"/>
        <v>0</v>
      </c>
    </row>
    <row r="69" spans="3:24" x14ac:dyDescent="0.3">
      <c r="C69" s="23" t="str">
        <f>IF('2. Børn_indtast'!C69="","",'2. Børn_indtast'!C69)</f>
        <v/>
      </c>
      <c r="D69" s="25">
        <f>IF(Inst_typ="Vuggestue","Vuggestue",IF(Inst_typ="Børnehave","Børnehave",IF(Inst_typ="Aldersintegreret institution","Aldersintegreret institution",IF(OR(Inst_typ="Vug og BH",Inst_typ="Kombi"),'2. Børn_indtast'!D69,0))))</f>
        <v>0</v>
      </c>
      <c r="E69" s="24" t="str">
        <f>IF('2. Børn_indtast'!E69="","",'2. Børn_indtast'!E69)</f>
        <v/>
      </c>
      <c r="F69" s="24" t="str">
        <f>IF('2. Børn_indtast'!F69="","",'2. Børn_indtast'!F69)</f>
        <v/>
      </c>
      <c r="G69" s="24" t="str">
        <f>IF('2. Børn_indtast'!G69="","",'2. Børn_indtast'!G69)</f>
        <v/>
      </c>
      <c r="H69" s="25" t="str">
        <f>IF('2. Børn_indtast'!H69="","",'2. Børn_indtast'!H69)</f>
        <v/>
      </c>
      <c r="I69" s="19" t="str">
        <f t="shared" si="0"/>
        <v>-</v>
      </c>
      <c r="J69" s="21" t="str">
        <f t="shared" si="7"/>
        <v>-</v>
      </c>
      <c r="K69" s="27">
        <f t="shared" si="8"/>
        <v>0</v>
      </c>
      <c r="L69" s="27">
        <f t="shared" si="9"/>
        <v>0</v>
      </c>
      <c r="M69" s="10">
        <f t="shared" si="10"/>
        <v>0</v>
      </c>
      <c r="N69" s="30">
        <f t="shared" si="11"/>
        <v>0</v>
      </c>
      <c r="O69" s="10">
        <f t="shared" si="12"/>
        <v>0</v>
      </c>
      <c r="P69" s="30">
        <f t="shared" si="13"/>
        <v>0</v>
      </c>
      <c r="Q69" s="27">
        <f t="shared" si="14"/>
        <v>0</v>
      </c>
      <c r="R69" s="38">
        <f t="shared" si="15"/>
        <v>0</v>
      </c>
      <c r="S69" s="39">
        <f t="shared" si="16"/>
        <v>0</v>
      </c>
      <c r="T69" s="10">
        <f t="shared" si="17"/>
        <v>0</v>
      </c>
      <c r="U69" s="30">
        <f t="shared" si="18"/>
        <v>0</v>
      </c>
      <c r="V69" s="22">
        <f t="shared" si="19"/>
        <v>0</v>
      </c>
      <c r="W69" s="22">
        <f t="shared" si="20"/>
        <v>0</v>
      </c>
      <c r="X69" s="22">
        <f t="shared" si="21"/>
        <v>0</v>
      </c>
    </row>
    <row r="70" spans="3:24" x14ac:dyDescent="0.3">
      <c r="C70" s="23" t="str">
        <f>IF('2. Børn_indtast'!C70="","",'2. Børn_indtast'!C70)</f>
        <v/>
      </c>
      <c r="D70" s="25">
        <f>IF(Inst_typ="Vuggestue","Vuggestue",IF(Inst_typ="Børnehave","Børnehave",IF(Inst_typ="Aldersintegreret institution","Aldersintegreret institution",IF(OR(Inst_typ="Vug og BH",Inst_typ="Kombi"),'2. Børn_indtast'!D70,0))))</f>
        <v>0</v>
      </c>
      <c r="E70" s="24" t="str">
        <f>IF('2. Børn_indtast'!E70="","",'2. Børn_indtast'!E70)</f>
        <v/>
      </c>
      <c r="F70" s="24" t="str">
        <f>IF('2. Børn_indtast'!F70="","",'2. Børn_indtast'!F70)</f>
        <v/>
      </c>
      <c r="G70" s="24" t="str">
        <f>IF('2. Børn_indtast'!G70="","",'2. Børn_indtast'!G70)</f>
        <v/>
      </c>
      <c r="H70" s="25" t="str">
        <f>IF('2. Børn_indtast'!H70="","",'2. Børn_indtast'!H70)</f>
        <v/>
      </c>
      <c r="I70" s="19" t="str">
        <f t="shared" si="0"/>
        <v>-</v>
      </c>
      <c r="J70" s="21" t="str">
        <f t="shared" si="7"/>
        <v>-</v>
      </c>
      <c r="K70" s="27">
        <f t="shared" si="8"/>
        <v>0</v>
      </c>
      <c r="L70" s="27">
        <f t="shared" si="9"/>
        <v>0</v>
      </c>
      <c r="M70" s="10">
        <f t="shared" si="10"/>
        <v>0</v>
      </c>
      <c r="N70" s="30">
        <f t="shared" si="11"/>
        <v>0</v>
      </c>
      <c r="O70" s="10">
        <f t="shared" si="12"/>
        <v>0</v>
      </c>
      <c r="P70" s="30">
        <f t="shared" si="13"/>
        <v>0</v>
      </c>
      <c r="Q70" s="27">
        <f t="shared" si="14"/>
        <v>0</v>
      </c>
      <c r="R70" s="38">
        <f t="shared" si="15"/>
        <v>0</v>
      </c>
      <c r="S70" s="39">
        <f t="shared" si="16"/>
        <v>0</v>
      </c>
      <c r="T70" s="10">
        <f t="shared" si="17"/>
        <v>0</v>
      </c>
      <c r="U70" s="30">
        <f t="shared" si="18"/>
        <v>0</v>
      </c>
      <c r="V70" s="22">
        <f t="shared" si="19"/>
        <v>0</v>
      </c>
      <c r="W70" s="22">
        <f t="shared" si="20"/>
        <v>0</v>
      </c>
      <c r="X70" s="22">
        <f t="shared" si="21"/>
        <v>0</v>
      </c>
    </row>
    <row r="71" spans="3:24" x14ac:dyDescent="0.3">
      <c r="C71" s="23" t="str">
        <f>IF('2. Børn_indtast'!C71="","",'2. Børn_indtast'!C71)</f>
        <v/>
      </c>
      <c r="D71" s="25">
        <f>IF(Inst_typ="Vuggestue","Vuggestue",IF(Inst_typ="Børnehave","Børnehave",IF(Inst_typ="Aldersintegreret institution","Aldersintegreret institution",IF(OR(Inst_typ="Vug og BH",Inst_typ="Kombi"),'2. Børn_indtast'!D71,0))))</f>
        <v>0</v>
      </c>
      <c r="E71" s="24" t="str">
        <f>IF('2. Børn_indtast'!E71="","",'2. Børn_indtast'!E71)</f>
        <v/>
      </c>
      <c r="F71" s="24" t="str">
        <f>IF('2. Børn_indtast'!F71="","",'2. Børn_indtast'!F71)</f>
        <v/>
      </c>
      <c r="G71" s="24" t="str">
        <f>IF('2. Børn_indtast'!G71="","",'2. Børn_indtast'!G71)</f>
        <v/>
      </c>
      <c r="H71" s="25" t="str">
        <f>IF('2. Børn_indtast'!H71="","",'2. Børn_indtast'!H71)</f>
        <v/>
      </c>
      <c r="I71" s="19" t="str">
        <f t="shared" si="0"/>
        <v>-</v>
      </c>
      <c r="J71" s="21" t="str">
        <f t="shared" si="7"/>
        <v>-</v>
      </c>
      <c r="K71" s="27">
        <f t="shared" si="8"/>
        <v>0</v>
      </c>
      <c r="L71" s="27">
        <f t="shared" si="9"/>
        <v>0</v>
      </c>
      <c r="M71" s="10">
        <f t="shared" si="10"/>
        <v>0</v>
      </c>
      <c r="N71" s="30">
        <f t="shared" si="11"/>
        <v>0</v>
      </c>
      <c r="O71" s="10">
        <f t="shared" si="12"/>
        <v>0</v>
      </c>
      <c r="P71" s="30">
        <f t="shared" si="13"/>
        <v>0</v>
      </c>
      <c r="Q71" s="27">
        <f t="shared" si="14"/>
        <v>0</v>
      </c>
      <c r="R71" s="38">
        <f t="shared" si="15"/>
        <v>0</v>
      </c>
      <c r="S71" s="39">
        <f t="shared" si="16"/>
        <v>0</v>
      </c>
      <c r="T71" s="10">
        <f t="shared" si="17"/>
        <v>0</v>
      </c>
      <c r="U71" s="30">
        <f t="shared" si="18"/>
        <v>0</v>
      </c>
      <c r="V71" s="22">
        <f t="shared" si="19"/>
        <v>0</v>
      </c>
      <c r="W71" s="22">
        <f t="shared" si="20"/>
        <v>0</v>
      </c>
      <c r="X71" s="22">
        <f t="shared" si="21"/>
        <v>0</v>
      </c>
    </row>
    <row r="72" spans="3:24" x14ac:dyDescent="0.3">
      <c r="C72" s="23" t="str">
        <f>IF('2. Børn_indtast'!C72="","",'2. Børn_indtast'!C72)</f>
        <v/>
      </c>
      <c r="D72" s="25">
        <f>IF(Inst_typ="Vuggestue","Vuggestue",IF(Inst_typ="Børnehave","Børnehave",IF(Inst_typ="Aldersintegreret institution","Aldersintegreret institution",IF(OR(Inst_typ="Vug og BH",Inst_typ="Kombi"),'2. Børn_indtast'!D72,0))))</f>
        <v>0</v>
      </c>
      <c r="E72" s="24" t="str">
        <f>IF('2. Børn_indtast'!E72="","",'2. Børn_indtast'!E72)</f>
        <v/>
      </c>
      <c r="F72" s="24" t="str">
        <f>IF('2. Børn_indtast'!F72="","",'2. Børn_indtast'!F72)</f>
        <v/>
      </c>
      <c r="G72" s="24" t="str">
        <f>IF('2. Børn_indtast'!G72="","",'2. Børn_indtast'!G72)</f>
        <v/>
      </c>
      <c r="H72" s="25" t="str">
        <f>IF('2. Børn_indtast'!H72="","",'2. Børn_indtast'!H72)</f>
        <v/>
      </c>
      <c r="I72" s="19" t="str">
        <f t="shared" si="0"/>
        <v>-</v>
      </c>
      <c r="J72" s="21" t="str">
        <f t="shared" si="7"/>
        <v>-</v>
      </c>
      <c r="K72" s="27">
        <f t="shared" si="8"/>
        <v>0</v>
      </c>
      <c r="L72" s="27">
        <f t="shared" si="9"/>
        <v>0</v>
      </c>
      <c r="M72" s="10">
        <f t="shared" si="10"/>
        <v>0</v>
      </c>
      <c r="N72" s="30">
        <f t="shared" si="11"/>
        <v>0</v>
      </c>
      <c r="O72" s="10">
        <f t="shared" si="12"/>
        <v>0</v>
      </c>
      <c r="P72" s="30">
        <f t="shared" si="13"/>
        <v>0</v>
      </c>
      <c r="Q72" s="27">
        <f t="shared" si="14"/>
        <v>0</v>
      </c>
      <c r="R72" s="38">
        <f t="shared" si="15"/>
        <v>0</v>
      </c>
      <c r="S72" s="39">
        <f t="shared" si="16"/>
        <v>0</v>
      </c>
      <c r="T72" s="10">
        <f t="shared" si="17"/>
        <v>0</v>
      </c>
      <c r="U72" s="30">
        <f t="shared" si="18"/>
        <v>0</v>
      </c>
      <c r="V72" s="22">
        <f t="shared" si="19"/>
        <v>0</v>
      </c>
      <c r="W72" s="22">
        <f t="shared" si="20"/>
        <v>0</v>
      </c>
      <c r="X72" s="22">
        <f t="shared" si="21"/>
        <v>0</v>
      </c>
    </row>
    <row r="73" spans="3:24" x14ac:dyDescent="0.3">
      <c r="C73" s="23" t="str">
        <f>IF('2. Børn_indtast'!C73="","",'2. Børn_indtast'!C73)</f>
        <v/>
      </c>
      <c r="D73" s="25">
        <f>IF(Inst_typ="Vuggestue","Vuggestue",IF(Inst_typ="Børnehave","Børnehave",IF(Inst_typ="Aldersintegreret institution","Aldersintegreret institution",IF(OR(Inst_typ="Vug og BH",Inst_typ="Kombi"),'2. Børn_indtast'!D73,0))))</f>
        <v>0</v>
      </c>
      <c r="E73" s="24" t="str">
        <f>IF('2. Børn_indtast'!E73="","",'2. Børn_indtast'!E73)</f>
        <v/>
      </c>
      <c r="F73" s="24" t="str">
        <f>IF('2. Børn_indtast'!F73="","",'2. Børn_indtast'!F73)</f>
        <v/>
      </c>
      <c r="G73" s="24" t="str">
        <f>IF('2. Børn_indtast'!G73="","",'2. Børn_indtast'!G73)</f>
        <v/>
      </c>
      <c r="H73" s="25" t="str">
        <f>IF('2. Børn_indtast'!H73="","",'2. Børn_indtast'!H73)</f>
        <v/>
      </c>
      <c r="I73" s="19" t="str">
        <f t="shared" si="0"/>
        <v>-</v>
      </c>
      <c r="J73" s="21" t="str">
        <f t="shared" si="7"/>
        <v>-</v>
      </c>
      <c r="K73" s="27">
        <f t="shared" si="8"/>
        <v>0</v>
      </c>
      <c r="L73" s="27">
        <f t="shared" si="9"/>
        <v>0</v>
      </c>
      <c r="M73" s="10">
        <f t="shared" si="10"/>
        <v>0</v>
      </c>
      <c r="N73" s="30">
        <f t="shared" si="11"/>
        <v>0</v>
      </c>
      <c r="O73" s="10">
        <f t="shared" si="12"/>
        <v>0</v>
      </c>
      <c r="P73" s="30">
        <f t="shared" si="13"/>
        <v>0</v>
      </c>
      <c r="Q73" s="27">
        <f t="shared" si="14"/>
        <v>0</v>
      </c>
      <c r="R73" s="38">
        <f t="shared" si="15"/>
        <v>0</v>
      </c>
      <c r="S73" s="39">
        <f t="shared" si="16"/>
        <v>0</v>
      </c>
      <c r="T73" s="10">
        <f t="shared" si="17"/>
        <v>0</v>
      </c>
      <c r="U73" s="30">
        <f t="shared" si="18"/>
        <v>0</v>
      </c>
      <c r="V73" s="22">
        <f t="shared" si="19"/>
        <v>0</v>
      </c>
      <c r="W73" s="22">
        <f t="shared" si="20"/>
        <v>0</v>
      </c>
      <c r="X73" s="22">
        <f t="shared" si="21"/>
        <v>0</v>
      </c>
    </row>
    <row r="74" spans="3:24" x14ac:dyDescent="0.3">
      <c r="C74" s="23" t="str">
        <f>IF('2. Børn_indtast'!C74="","",'2. Børn_indtast'!C74)</f>
        <v/>
      </c>
      <c r="D74" s="25">
        <f>IF(Inst_typ="Vuggestue","Vuggestue",IF(Inst_typ="Børnehave","Børnehave",IF(Inst_typ="Aldersintegreret institution","Aldersintegreret institution",IF(OR(Inst_typ="Vug og BH",Inst_typ="Kombi"),'2. Børn_indtast'!D74,0))))</f>
        <v>0</v>
      </c>
      <c r="E74" s="24" t="str">
        <f>IF('2. Børn_indtast'!E74="","",'2. Børn_indtast'!E74)</f>
        <v/>
      </c>
      <c r="F74" s="24" t="str">
        <f>IF('2. Børn_indtast'!F74="","",'2. Børn_indtast'!F74)</f>
        <v/>
      </c>
      <c r="G74" s="24" t="str">
        <f>IF('2. Børn_indtast'!G74="","",'2. Børn_indtast'!G74)</f>
        <v/>
      </c>
      <c r="H74" s="25" t="str">
        <f>IF('2. Børn_indtast'!H74="","",'2. Børn_indtast'!H74)</f>
        <v/>
      </c>
      <c r="I74" s="19" t="str">
        <f t="shared" si="0"/>
        <v>-</v>
      </c>
      <c r="J74" s="21" t="str">
        <f t="shared" si="7"/>
        <v>-</v>
      </c>
      <c r="K74" s="27">
        <f t="shared" si="8"/>
        <v>0</v>
      </c>
      <c r="L74" s="27">
        <f t="shared" si="9"/>
        <v>0</v>
      </c>
      <c r="M74" s="10">
        <f t="shared" si="10"/>
        <v>0</v>
      </c>
      <c r="N74" s="30">
        <f t="shared" si="11"/>
        <v>0</v>
      </c>
      <c r="O74" s="10">
        <f t="shared" si="12"/>
        <v>0</v>
      </c>
      <c r="P74" s="30">
        <f t="shared" si="13"/>
        <v>0</v>
      </c>
      <c r="Q74" s="27">
        <f t="shared" si="14"/>
        <v>0</v>
      </c>
      <c r="R74" s="38">
        <f t="shared" si="15"/>
        <v>0</v>
      </c>
      <c r="S74" s="39">
        <f t="shared" si="16"/>
        <v>0</v>
      </c>
      <c r="T74" s="10">
        <f t="shared" si="17"/>
        <v>0</v>
      </c>
      <c r="U74" s="30">
        <f t="shared" si="18"/>
        <v>0</v>
      </c>
      <c r="V74" s="22">
        <f t="shared" si="19"/>
        <v>0</v>
      </c>
      <c r="W74" s="22">
        <f t="shared" si="20"/>
        <v>0</v>
      </c>
      <c r="X74" s="22">
        <f t="shared" si="21"/>
        <v>0</v>
      </c>
    </row>
    <row r="75" spans="3:24" x14ac:dyDescent="0.3">
      <c r="C75" s="23" t="str">
        <f>IF('2. Børn_indtast'!C75="","",'2. Børn_indtast'!C75)</f>
        <v/>
      </c>
      <c r="D75" s="25">
        <f>IF(Inst_typ="Vuggestue","Vuggestue",IF(Inst_typ="Børnehave","Børnehave",IF(Inst_typ="Aldersintegreret institution","Aldersintegreret institution",IF(OR(Inst_typ="Vug og BH",Inst_typ="Kombi"),'2. Børn_indtast'!D75,0))))</f>
        <v>0</v>
      </c>
      <c r="E75" s="24" t="str">
        <f>IF('2. Børn_indtast'!E75="","",'2. Børn_indtast'!E75)</f>
        <v/>
      </c>
      <c r="F75" s="24" t="str">
        <f>IF('2. Børn_indtast'!F75="","",'2. Børn_indtast'!F75)</f>
        <v/>
      </c>
      <c r="G75" s="24" t="str">
        <f>IF('2. Børn_indtast'!G75="","",'2. Børn_indtast'!G75)</f>
        <v/>
      </c>
      <c r="H75" s="25" t="str">
        <f>IF('2. Børn_indtast'!H75="","",'2. Børn_indtast'!H75)</f>
        <v/>
      </c>
      <c r="I75" s="19" t="str">
        <f t="shared" si="0"/>
        <v>-</v>
      </c>
      <c r="J75" s="21" t="str">
        <f t="shared" si="7"/>
        <v>-</v>
      </c>
      <c r="K75" s="27">
        <f t="shared" si="8"/>
        <v>0</v>
      </c>
      <c r="L75" s="27">
        <f t="shared" si="9"/>
        <v>0</v>
      </c>
      <c r="M75" s="10">
        <f t="shared" si="10"/>
        <v>0</v>
      </c>
      <c r="N75" s="30">
        <f t="shared" si="11"/>
        <v>0</v>
      </c>
      <c r="O75" s="10">
        <f t="shared" si="12"/>
        <v>0</v>
      </c>
      <c r="P75" s="30">
        <f t="shared" si="13"/>
        <v>0</v>
      </c>
      <c r="Q75" s="27">
        <f t="shared" si="14"/>
        <v>0</v>
      </c>
      <c r="R75" s="38">
        <f t="shared" si="15"/>
        <v>0</v>
      </c>
      <c r="S75" s="39">
        <f t="shared" si="16"/>
        <v>0</v>
      </c>
      <c r="T75" s="10">
        <f t="shared" si="17"/>
        <v>0</v>
      </c>
      <c r="U75" s="30">
        <f t="shared" si="18"/>
        <v>0</v>
      </c>
      <c r="V75" s="22">
        <f t="shared" si="19"/>
        <v>0</v>
      </c>
      <c r="W75" s="22">
        <f t="shared" si="20"/>
        <v>0</v>
      </c>
      <c r="X75" s="22">
        <f t="shared" si="21"/>
        <v>0</v>
      </c>
    </row>
    <row r="76" spans="3:24" x14ac:dyDescent="0.3">
      <c r="C76" s="23" t="str">
        <f>IF('2. Børn_indtast'!C76="","",'2. Børn_indtast'!C76)</f>
        <v/>
      </c>
      <c r="D76" s="25">
        <f>IF(Inst_typ="Vuggestue","Vuggestue",IF(Inst_typ="Børnehave","Børnehave",IF(Inst_typ="Aldersintegreret institution","Aldersintegreret institution",IF(OR(Inst_typ="Vug og BH",Inst_typ="Kombi"),'2. Børn_indtast'!D76,0))))</f>
        <v>0</v>
      </c>
      <c r="E76" s="24" t="str">
        <f>IF('2. Børn_indtast'!E76="","",'2. Børn_indtast'!E76)</f>
        <v/>
      </c>
      <c r="F76" s="24" t="str">
        <f>IF('2. Børn_indtast'!F76="","",'2. Børn_indtast'!F76)</f>
        <v/>
      </c>
      <c r="G76" s="24" t="str">
        <f>IF('2. Børn_indtast'!G76="","",'2. Børn_indtast'!G76)</f>
        <v/>
      </c>
      <c r="H76" s="25" t="str">
        <f>IF('2. Børn_indtast'!H76="","",'2. Børn_indtast'!H76)</f>
        <v/>
      </c>
      <c r="I76" s="19" t="str">
        <f t="shared" si="0"/>
        <v>-</v>
      </c>
      <c r="J76" s="21" t="str">
        <f t="shared" si="7"/>
        <v>-</v>
      </c>
      <c r="K76" s="27">
        <f t="shared" si="8"/>
        <v>0</v>
      </c>
      <c r="L76" s="27">
        <f t="shared" si="9"/>
        <v>0</v>
      </c>
      <c r="M76" s="10">
        <f t="shared" si="10"/>
        <v>0</v>
      </c>
      <c r="N76" s="30">
        <f t="shared" si="11"/>
        <v>0</v>
      </c>
      <c r="O76" s="10">
        <f t="shared" si="12"/>
        <v>0</v>
      </c>
      <c r="P76" s="30">
        <f t="shared" si="13"/>
        <v>0</v>
      </c>
      <c r="Q76" s="27">
        <f t="shared" si="14"/>
        <v>0</v>
      </c>
      <c r="R76" s="38">
        <f t="shared" si="15"/>
        <v>0</v>
      </c>
      <c r="S76" s="39">
        <f t="shared" si="16"/>
        <v>0</v>
      </c>
      <c r="T76" s="10">
        <f t="shared" si="17"/>
        <v>0</v>
      </c>
      <c r="U76" s="30">
        <f t="shared" si="18"/>
        <v>0</v>
      </c>
      <c r="V76" s="22">
        <f t="shared" si="19"/>
        <v>0</v>
      </c>
      <c r="W76" s="22">
        <f t="shared" si="20"/>
        <v>0</v>
      </c>
      <c r="X76" s="22">
        <f t="shared" si="21"/>
        <v>0</v>
      </c>
    </row>
    <row r="77" spans="3:24" x14ac:dyDescent="0.3">
      <c r="C77" s="23" t="str">
        <f>IF('2. Børn_indtast'!C77="","",'2. Børn_indtast'!C77)</f>
        <v/>
      </c>
      <c r="D77" s="25">
        <f>IF(Inst_typ="Vuggestue","Vuggestue",IF(Inst_typ="Børnehave","Børnehave",IF(Inst_typ="Aldersintegreret institution","Aldersintegreret institution",IF(OR(Inst_typ="Vug og BH",Inst_typ="Kombi"),'2. Børn_indtast'!D77,0))))</f>
        <v>0</v>
      </c>
      <c r="E77" s="24" t="str">
        <f>IF('2. Børn_indtast'!E77="","",'2. Børn_indtast'!E77)</f>
        <v/>
      </c>
      <c r="F77" s="24" t="str">
        <f>IF('2. Børn_indtast'!F77="","",'2. Børn_indtast'!F77)</f>
        <v/>
      </c>
      <c r="G77" s="24" t="str">
        <f>IF('2. Børn_indtast'!G77="","",'2. Børn_indtast'!G77)</f>
        <v/>
      </c>
      <c r="H77" s="25" t="str">
        <f>IF('2. Børn_indtast'!H77="","",'2. Børn_indtast'!H77)</f>
        <v/>
      </c>
      <c r="I77" s="19" t="str">
        <f t="shared" si="0"/>
        <v>-</v>
      </c>
      <c r="J77" s="21" t="str">
        <f t="shared" si="7"/>
        <v>-</v>
      </c>
      <c r="K77" s="27">
        <f t="shared" si="8"/>
        <v>0</v>
      </c>
      <c r="L77" s="27">
        <f t="shared" si="9"/>
        <v>0</v>
      </c>
      <c r="M77" s="10">
        <f t="shared" si="10"/>
        <v>0</v>
      </c>
      <c r="N77" s="30">
        <f t="shared" si="11"/>
        <v>0</v>
      </c>
      <c r="O77" s="10">
        <f t="shared" si="12"/>
        <v>0</v>
      </c>
      <c r="P77" s="30">
        <f t="shared" si="13"/>
        <v>0</v>
      </c>
      <c r="Q77" s="27">
        <f t="shared" si="14"/>
        <v>0</v>
      </c>
      <c r="R77" s="38">
        <f t="shared" si="15"/>
        <v>0</v>
      </c>
      <c r="S77" s="39">
        <f t="shared" si="16"/>
        <v>0</v>
      </c>
      <c r="T77" s="10">
        <f t="shared" si="17"/>
        <v>0</v>
      </c>
      <c r="U77" s="30">
        <f t="shared" si="18"/>
        <v>0</v>
      </c>
      <c r="V77" s="22">
        <f t="shared" si="19"/>
        <v>0</v>
      </c>
      <c r="W77" s="22">
        <f t="shared" si="20"/>
        <v>0</v>
      </c>
      <c r="X77" s="22">
        <f t="shared" si="21"/>
        <v>0</v>
      </c>
    </row>
    <row r="78" spans="3:24" x14ac:dyDescent="0.3">
      <c r="C78" s="23" t="str">
        <f>IF('2. Børn_indtast'!C78="","",'2. Børn_indtast'!C78)</f>
        <v/>
      </c>
      <c r="D78" s="25">
        <f>IF(Inst_typ="Vuggestue","Vuggestue",IF(Inst_typ="Børnehave","Børnehave",IF(Inst_typ="Aldersintegreret institution","Aldersintegreret institution",IF(OR(Inst_typ="Vug og BH",Inst_typ="Kombi"),'2. Børn_indtast'!D78,0))))</f>
        <v>0</v>
      </c>
      <c r="E78" s="24" t="str">
        <f>IF('2. Børn_indtast'!E78="","",'2. Børn_indtast'!E78)</f>
        <v/>
      </c>
      <c r="F78" s="24" t="str">
        <f>IF('2. Børn_indtast'!F78="","",'2. Børn_indtast'!F78)</f>
        <v/>
      </c>
      <c r="G78" s="24" t="str">
        <f>IF('2. Børn_indtast'!G78="","",'2. Børn_indtast'!G78)</f>
        <v/>
      </c>
      <c r="H78" s="25" t="str">
        <f>IF('2. Børn_indtast'!H78="","",'2. Børn_indtast'!H78)</f>
        <v/>
      </c>
      <c r="I78" s="19" t="str">
        <f t="shared" si="0"/>
        <v>-</v>
      </c>
      <c r="J78" s="21" t="str">
        <f t="shared" si="7"/>
        <v>-</v>
      </c>
      <c r="K78" s="27">
        <f t="shared" si="8"/>
        <v>0</v>
      </c>
      <c r="L78" s="27">
        <f t="shared" si="9"/>
        <v>0</v>
      </c>
      <c r="M78" s="10">
        <f t="shared" si="10"/>
        <v>0</v>
      </c>
      <c r="N78" s="30">
        <f t="shared" si="11"/>
        <v>0</v>
      </c>
      <c r="O78" s="10">
        <f t="shared" si="12"/>
        <v>0</v>
      </c>
      <c r="P78" s="30">
        <f t="shared" si="13"/>
        <v>0</v>
      </c>
      <c r="Q78" s="27">
        <f t="shared" si="14"/>
        <v>0</v>
      </c>
      <c r="R78" s="38">
        <f t="shared" si="15"/>
        <v>0</v>
      </c>
      <c r="S78" s="39">
        <f t="shared" si="16"/>
        <v>0</v>
      </c>
      <c r="T78" s="10">
        <f t="shared" si="17"/>
        <v>0</v>
      </c>
      <c r="U78" s="30">
        <f t="shared" si="18"/>
        <v>0</v>
      </c>
      <c r="V78" s="22">
        <f t="shared" si="19"/>
        <v>0</v>
      </c>
      <c r="W78" s="22">
        <f t="shared" si="20"/>
        <v>0</v>
      </c>
      <c r="X78" s="22">
        <f t="shared" si="21"/>
        <v>0</v>
      </c>
    </row>
    <row r="79" spans="3:24" x14ac:dyDescent="0.3">
      <c r="C79" s="23" t="str">
        <f>IF('2. Børn_indtast'!C79="","",'2. Børn_indtast'!C79)</f>
        <v/>
      </c>
      <c r="D79" s="25">
        <f>IF(Inst_typ="Vuggestue","Vuggestue",IF(Inst_typ="Børnehave","Børnehave",IF(Inst_typ="Aldersintegreret institution","Aldersintegreret institution",IF(OR(Inst_typ="Vug og BH",Inst_typ="Kombi"),'2. Børn_indtast'!D79,0))))</f>
        <v>0</v>
      </c>
      <c r="E79" s="24" t="str">
        <f>IF('2. Børn_indtast'!E79="","",'2. Børn_indtast'!E79)</f>
        <v/>
      </c>
      <c r="F79" s="24" t="str">
        <f>IF('2. Børn_indtast'!F79="","",'2. Børn_indtast'!F79)</f>
        <v/>
      </c>
      <c r="G79" s="24" t="str">
        <f>IF('2. Børn_indtast'!G79="","",'2. Børn_indtast'!G79)</f>
        <v/>
      </c>
      <c r="H79" s="25" t="str">
        <f>IF('2. Børn_indtast'!H79="","",'2. Børn_indtast'!H79)</f>
        <v/>
      </c>
      <c r="I79" s="19" t="str">
        <f t="shared" si="0"/>
        <v>-</v>
      </c>
      <c r="J79" s="21" t="str">
        <f t="shared" si="7"/>
        <v>-</v>
      </c>
      <c r="K79" s="27">
        <f t="shared" si="8"/>
        <v>0</v>
      </c>
      <c r="L79" s="27">
        <f t="shared" si="9"/>
        <v>0</v>
      </c>
      <c r="M79" s="10">
        <f t="shared" si="10"/>
        <v>0</v>
      </c>
      <c r="N79" s="30">
        <f t="shared" si="11"/>
        <v>0</v>
      </c>
      <c r="O79" s="10">
        <f t="shared" si="12"/>
        <v>0</v>
      </c>
      <c r="P79" s="30">
        <f t="shared" si="13"/>
        <v>0</v>
      </c>
      <c r="Q79" s="27">
        <f t="shared" si="14"/>
        <v>0</v>
      </c>
      <c r="R79" s="38">
        <f t="shared" si="15"/>
        <v>0</v>
      </c>
      <c r="S79" s="39">
        <f t="shared" si="16"/>
        <v>0</v>
      </c>
      <c r="T79" s="10">
        <f t="shared" si="17"/>
        <v>0</v>
      </c>
      <c r="U79" s="30">
        <f t="shared" si="18"/>
        <v>0</v>
      </c>
      <c r="V79" s="22">
        <f t="shared" si="19"/>
        <v>0</v>
      </c>
      <c r="W79" s="22">
        <f t="shared" si="20"/>
        <v>0</v>
      </c>
      <c r="X79" s="22">
        <f t="shared" si="21"/>
        <v>0</v>
      </c>
    </row>
    <row r="80" spans="3:24" x14ac:dyDescent="0.3">
      <c r="C80" s="23" t="str">
        <f>IF('2. Børn_indtast'!C80="","",'2. Børn_indtast'!C80)</f>
        <v/>
      </c>
      <c r="D80" s="25">
        <f>IF(Inst_typ="Vuggestue","Vuggestue",IF(Inst_typ="Børnehave","Børnehave",IF(Inst_typ="Aldersintegreret institution","Aldersintegreret institution",IF(OR(Inst_typ="Vug og BH",Inst_typ="Kombi"),'2. Børn_indtast'!D80,0))))</f>
        <v>0</v>
      </c>
      <c r="E80" s="24" t="str">
        <f>IF('2. Børn_indtast'!E80="","",'2. Børn_indtast'!E80)</f>
        <v/>
      </c>
      <c r="F80" s="24" t="str">
        <f>IF('2. Børn_indtast'!F80="","",'2. Børn_indtast'!F80)</f>
        <v/>
      </c>
      <c r="G80" s="24" t="str">
        <f>IF('2. Børn_indtast'!G80="","",'2. Børn_indtast'!G80)</f>
        <v/>
      </c>
      <c r="H80" s="25" t="str">
        <f>IF('2. Børn_indtast'!H80="","",'2. Børn_indtast'!H80)</f>
        <v/>
      </c>
      <c r="I80" s="19" t="str">
        <f t="shared" si="0"/>
        <v>-</v>
      </c>
      <c r="J80" s="21" t="str">
        <f t="shared" si="7"/>
        <v>-</v>
      </c>
      <c r="K80" s="27">
        <f t="shared" si="8"/>
        <v>0</v>
      </c>
      <c r="L80" s="27">
        <f t="shared" si="9"/>
        <v>0</v>
      </c>
      <c r="M80" s="10">
        <f t="shared" si="10"/>
        <v>0</v>
      </c>
      <c r="N80" s="30">
        <f t="shared" si="11"/>
        <v>0</v>
      </c>
      <c r="O80" s="10">
        <f t="shared" si="12"/>
        <v>0</v>
      </c>
      <c r="P80" s="30">
        <f t="shared" si="13"/>
        <v>0</v>
      </c>
      <c r="Q80" s="27">
        <f t="shared" si="14"/>
        <v>0</v>
      </c>
      <c r="R80" s="38">
        <f t="shared" si="15"/>
        <v>0</v>
      </c>
      <c r="S80" s="39">
        <f t="shared" si="16"/>
        <v>0</v>
      </c>
      <c r="T80" s="10">
        <f t="shared" si="17"/>
        <v>0</v>
      </c>
      <c r="U80" s="30">
        <f t="shared" si="18"/>
        <v>0</v>
      </c>
      <c r="V80" s="22">
        <f t="shared" si="19"/>
        <v>0</v>
      </c>
      <c r="W80" s="22">
        <f t="shared" si="20"/>
        <v>0</v>
      </c>
      <c r="X80" s="22">
        <f t="shared" si="21"/>
        <v>0</v>
      </c>
    </row>
    <row r="81" spans="3:24" x14ac:dyDescent="0.3">
      <c r="C81" s="23" t="str">
        <f>IF('2. Børn_indtast'!C81="","",'2. Børn_indtast'!C81)</f>
        <v/>
      </c>
      <c r="D81" s="25">
        <f>IF(Inst_typ="Vuggestue","Vuggestue",IF(Inst_typ="Børnehave","Børnehave",IF(Inst_typ="Aldersintegreret institution","Aldersintegreret institution",IF(OR(Inst_typ="Vug og BH",Inst_typ="Kombi"),'2. Børn_indtast'!D81,0))))</f>
        <v>0</v>
      </c>
      <c r="E81" s="24" t="str">
        <f>IF('2. Børn_indtast'!E81="","",'2. Børn_indtast'!E81)</f>
        <v/>
      </c>
      <c r="F81" s="24" t="str">
        <f>IF('2. Børn_indtast'!F81="","",'2. Børn_indtast'!F81)</f>
        <v/>
      </c>
      <c r="G81" s="24" t="str">
        <f>IF('2. Børn_indtast'!G81="","",'2. Børn_indtast'!G81)</f>
        <v/>
      </c>
      <c r="H81" s="25" t="str">
        <f>IF('2. Børn_indtast'!H81="","",'2. Børn_indtast'!H81)</f>
        <v/>
      </c>
      <c r="I81" s="19" t="str">
        <f t="shared" si="0"/>
        <v>-</v>
      </c>
      <c r="J81" s="21" t="str">
        <f t="shared" si="7"/>
        <v>-</v>
      </c>
      <c r="K81" s="27">
        <f t="shared" si="8"/>
        <v>0</v>
      </c>
      <c r="L81" s="27">
        <f t="shared" si="9"/>
        <v>0</v>
      </c>
      <c r="M81" s="10">
        <f t="shared" si="10"/>
        <v>0</v>
      </c>
      <c r="N81" s="30">
        <f t="shared" si="11"/>
        <v>0</v>
      </c>
      <c r="O81" s="10">
        <f t="shared" si="12"/>
        <v>0</v>
      </c>
      <c r="P81" s="30">
        <f t="shared" si="13"/>
        <v>0</v>
      </c>
      <c r="Q81" s="27">
        <f t="shared" si="14"/>
        <v>0</v>
      </c>
      <c r="R81" s="38">
        <f t="shared" si="15"/>
        <v>0</v>
      </c>
      <c r="S81" s="39">
        <f t="shared" si="16"/>
        <v>0</v>
      </c>
      <c r="T81" s="10">
        <f t="shared" si="17"/>
        <v>0</v>
      </c>
      <c r="U81" s="30">
        <f t="shared" si="18"/>
        <v>0</v>
      </c>
      <c r="V81" s="22">
        <f t="shared" si="19"/>
        <v>0</v>
      </c>
      <c r="W81" s="22">
        <f t="shared" si="20"/>
        <v>0</v>
      </c>
      <c r="X81" s="22">
        <f t="shared" si="21"/>
        <v>0</v>
      </c>
    </row>
    <row r="82" spans="3:24" x14ac:dyDescent="0.3">
      <c r="C82" s="23" t="str">
        <f>IF('2. Børn_indtast'!C82="","",'2. Børn_indtast'!C82)</f>
        <v/>
      </c>
      <c r="D82" s="25">
        <f>IF(Inst_typ="Vuggestue","Vuggestue",IF(Inst_typ="Børnehave","Børnehave",IF(Inst_typ="Aldersintegreret institution","Aldersintegreret institution",IF(OR(Inst_typ="Vug og BH",Inst_typ="Kombi"),'2. Børn_indtast'!D82,0))))</f>
        <v>0</v>
      </c>
      <c r="E82" s="24" t="str">
        <f>IF('2. Børn_indtast'!E82="","",'2. Børn_indtast'!E82)</f>
        <v/>
      </c>
      <c r="F82" s="24" t="str">
        <f>IF('2. Børn_indtast'!F82="","",'2. Børn_indtast'!F82)</f>
        <v/>
      </c>
      <c r="G82" s="24" t="str">
        <f>IF('2. Børn_indtast'!G82="","",'2. Børn_indtast'!G82)</f>
        <v/>
      </c>
      <c r="H82" s="25" t="str">
        <f>IF('2. Børn_indtast'!H82="","",'2. Børn_indtast'!H82)</f>
        <v/>
      </c>
      <c r="I82" s="19" t="str">
        <f t="shared" si="0"/>
        <v>-</v>
      </c>
      <c r="J82" s="21" t="str">
        <f t="shared" si="7"/>
        <v>-</v>
      </c>
      <c r="K82" s="27">
        <f t="shared" si="8"/>
        <v>0</v>
      </c>
      <c r="L82" s="27">
        <f t="shared" si="9"/>
        <v>0</v>
      </c>
      <c r="M82" s="10">
        <f t="shared" si="10"/>
        <v>0</v>
      </c>
      <c r="N82" s="30">
        <f t="shared" si="11"/>
        <v>0</v>
      </c>
      <c r="O82" s="10">
        <f t="shared" si="12"/>
        <v>0</v>
      </c>
      <c r="P82" s="30">
        <f t="shared" si="13"/>
        <v>0</v>
      </c>
      <c r="Q82" s="27">
        <f t="shared" si="14"/>
        <v>0</v>
      </c>
      <c r="R82" s="38">
        <f t="shared" si="15"/>
        <v>0</v>
      </c>
      <c r="S82" s="39">
        <f t="shared" si="16"/>
        <v>0</v>
      </c>
      <c r="T82" s="10">
        <f t="shared" si="17"/>
        <v>0</v>
      </c>
      <c r="U82" s="30">
        <f t="shared" si="18"/>
        <v>0</v>
      </c>
      <c r="V82" s="22">
        <f t="shared" si="19"/>
        <v>0</v>
      </c>
      <c r="W82" s="22">
        <f t="shared" si="20"/>
        <v>0</v>
      </c>
      <c r="X82" s="22">
        <f t="shared" si="21"/>
        <v>0</v>
      </c>
    </row>
    <row r="83" spans="3:24" x14ac:dyDescent="0.3">
      <c r="C83" s="23" t="str">
        <f>IF('2. Børn_indtast'!C83="","",'2. Børn_indtast'!C83)</f>
        <v/>
      </c>
      <c r="D83" s="25">
        <f>IF(Inst_typ="Vuggestue","Vuggestue",IF(Inst_typ="Børnehave","Børnehave",IF(Inst_typ="Aldersintegreret institution","Aldersintegreret institution",IF(OR(Inst_typ="Vug og BH",Inst_typ="Kombi"),'2. Børn_indtast'!D83,0))))</f>
        <v>0</v>
      </c>
      <c r="E83" s="24" t="str">
        <f>IF('2. Børn_indtast'!E83="","",'2. Børn_indtast'!E83)</f>
        <v/>
      </c>
      <c r="F83" s="24" t="str">
        <f>IF('2. Børn_indtast'!F83="","",'2. Børn_indtast'!F83)</f>
        <v/>
      </c>
      <c r="G83" s="24" t="str">
        <f>IF('2. Børn_indtast'!G83="","",'2. Børn_indtast'!G83)</f>
        <v/>
      </c>
      <c r="H83" s="25" t="str">
        <f>IF('2. Børn_indtast'!H83="","",'2. Børn_indtast'!H83)</f>
        <v/>
      </c>
      <c r="I83" s="19" t="str">
        <f t="shared" ref="I83:I146" si="22">IF(E83="","-",IF(D83="Vuggestue","Ikke relevant",IF(D83="Børnehave","Ikke relevant",IF(D83="Aldersintegreret institution",IF(opryk_regel=1,DATE(YEAR(E83)+opryk_aar,MONTH(E83)+opryk_maaned,DAY(E83)-DAY(E83)+1),DATE(YEAR(E83)+opryk_aar,MONTH(E83)+opryk_maaned,DAY(E83)))))))</f>
        <v>-</v>
      </c>
      <c r="J83" s="21" t="str">
        <f t="shared" si="7"/>
        <v>-</v>
      </c>
      <c r="K83" s="27">
        <f t="shared" si="8"/>
        <v>0</v>
      </c>
      <c r="L83" s="27">
        <f t="shared" si="9"/>
        <v>0</v>
      </c>
      <c r="M83" s="10">
        <f t="shared" si="10"/>
        <v>0</v>
      </c>
      <c r="N83" s="30">
        <f t="shared" si="11"/>
        <v>0</v>
      </c>
      <c r="O83" s="10">
        <f t="shared" si="12"/>
        <v>0</v>
      </c>
      <c r="P83" s="30">
        <f t="shared" si="13"/>
        <v>0</v>
      </c>
      <c r="Q83" s="27">
        <f t="shared" si="14"/>
        <v>0</v>
      </c>
      <c r="R83" s="38">
        <f t="shared" si="15"/>
        <v>0</v>
      </c>
      <c r="S83" s="39">
        <f t="shared" si="16"/>
        <v>0</v>
      </c>
      <c r="T83" s="10">
        <f t="shared" si="17"/>
        <v>0</v>
      </c>
      <c r="U83" s="30">
        <f t="shared" si="18"/>
        <v>0</v>
      </c>
      <c r="V83" s="22">
        <f t="shared" si="19"/>
        <v>0</v>
      </c>
      <c r="W83" s="22">
        <f t="shared" si="20"/>
        <v>0</v>
      </c>
      <c r="X83" s="22">
        <f t="shared" si="21"/>
        <v>0</v>
      </c>
    </row>
    <row r="84" spans="3:24" x14ac:dyDescent="0.3">
      <c r="C84" s="23" t="str">
        <f>IF('2. Børn_indtast'!C84="","",'2. Børn_indtast'!C84)</f>
        <v/>
      </c>
      <c r="D84" s="25">
        <f>IF(Inst_typ="Vuggestue","Vuggestue",IF(Inst_typ="Børnehave","Børnehave",IF(Inst_typ="Aldersintegreret institution","Aldersintegreret institution",IF(OR(Inst_typ="Vug og BH",Inst_typ="Kombi"),'2. Børn_indtast'!D84,0))))</f>
        <v>0</v>
      </c>
      <c r="E84" s="24" t="str">
        <f>IF('2. Børn_indtast'!E84="","",'2. Børn_indtast'!E84)</f>
        <v/>
      </c>
      <c r="F84" s="24" t="str">
        <f>IF('2. Børn_indtast'!F84="","",'2. Børn_indtast'!F84)</f>
        <v/>
      </c>
      <c r="G84" s="24" t="str">
        <f>IF('2. Børn_indtast'!G84="","",'2. Børn_indtast'!G84)</f>
        <v/>
      </c>
      <c r="H84" s="25" t="str">
        <f>IF('2. Børn_indtast'!H84="","",'2. Børn_indtast'!H84)</f>
        <v/>
      </c>
      <c r="I84" s="19" t="str">
        <f t="shared" si="22"/>
        <v>-</v>
      </c>
      <c r="J84" s="21" t="str">
        <f t="shared" ref="J84:J147" si="23">IF(E84="","-",DATE(YEAR(E84)+3,MONTH(E84)+1,DAY(E84)-DAY(E84)+1))</f>
        <v>-</v>
      </c>
      <c r="K84" s="27">
        <f t="shared" ref="K84:K147" si="24">IF(H84="",0,IF(AND(H84&gt;0,OR(H84&lt;25,H84=25)),0.5,IF(OR(AND(H84&gt;25,H84&lt;35),H84=35),0.75,IF(H84&gt;35,1,0))))</f>
        <v>0</v>
      </c>
      <c r="L84" s="27">
        <f t="shared" ref="L84:L147" si="25">IF(OR(F84="",G84=""),0,IF(D84="Børnehave",0,IF(D84="Vuggestue",G84-F84+1,IF(D84="Aldersintegreret institution",
IF(G84&lt;I84,G84-F84+1,
IF(AND(F84&lt;I84,G84&gt;=I84),I84-F84,
IF(I84&gt;=F84,0,0)))))))</f>
        <v>0</v>
      </c>
      <c r="M84" s="10">
        <f t="shared" ref="M84:M147" si="26">IF(OR(F84="",G84=""),0,IF(OR(D84="Vuggestue",D84="Aldersintegreret institution"),0,
IF(AND(F84&lt;J84,G84&lt;J84),G84-F84+1,
IF(AND(F84&lt;J84,G84&gt;=J84),J84-F84,
IF(F84&gt;=J84,0)))))</f>
        <v>0</v>
      </c>
      <c r="N84" s="30">
        <f t="shared" ref="N84:N147" si="27">IF(OR(F84="",G84=""),0,IF(OR(D84="Vuggestue",D84="Aldersintegreret institution"),0,
IF(F84&gt;=J84,G84-F84+1,
IF(AND(F84&lt;J84,G84&gt;=J84),G84-J84+1,
IF(AND(F84&lt;J84,G84&lt;J84),0)))))</f>
        <v>0</v>
      </c>
      <c r="O84" s="10">
        <f t="shared" ref="O84:O147" si="28">IF(OR(F84="",G84=""),0,
IF(OR(D84="Vuggestue",D84="Børnhave"),0,
IF(F84&gt;=J84,0,
IF(AND(F84&lt;J84,G84&lt;I84),0,
IF(AND(F84&lt;=J84,J84&lt;=I84),0,
IF(AND(F84&lt;J84,F84&lt;=I84,G84&lt;J84,I84&lt;J84),G84-I84+1,
IF(AND(F84&lt;J84,F84&lt;=I84,G84&gt;=J84,I84&lt;J84),J84-I84,
IF(AND(F84&lt;J84,F84&gt;=I84,G84&gt;=J84),J84-F84,
IF(AND(F84&lt;J84,F84&gt;=I84,G84&lt;J84),G84-F84+1,
IF(AND(F84&lt;J84,F84&gt;=I84,G84=J84),G84-F84,
))))))))))</f>
        <v>0</v>
      </c>
      <c r="P84" s="30">
        <f t="shared" ref="P84:P147" si="29">IF(OR(F84="",G84=""),0,
IF(OR(D84="Vuggestue",D84="Børnehave"),0,
IF(G84&lt;J84,0,
IF(AND(F84&gt;=I84,F84&gt;=J84),G84-F84+1,
IF(AND(F84&gt;=I84,F84&lt;J84),G84-J84+1,
IF(AND(F84&lt;=I84,I84&lt;=J84,G84&gt;=J84),G84-J84+1,
IF(AND(F84&lt;=I84,I84&gt;=J84,G84&gt;=I84),G84-I84+1,
0)))))))</f>
        <v>0</v>
      </c>
      <c r="Q84" s="27">
        <f t="shared" ref="Q84:Q147" si="30">L84/år_dage*$K84</f>
        <v>0</v>
      </c>
      <c r="R84" s="38">
        <f t="shared" ref="R84:R147" si="31">M84/år_dage*$K84</f>
        <v>0</v>
      </c>
      <c r="S84" s="39">
        <f t="shared" ref="S84:S147" si="32">N84/år_dage*$K84</f>
        <v>0</v>
      </c>
      <c r="T84" s="10">
        <f t="shared" ref="T84:T147" si="33">O84/år_dage*$K84</f>
        <v>0</v>
      </c>
      <c r="U84" s="30">
        <f t="shared" ref="U84:U147" si="34">P84/år_dage*$K84</f>
        <v>0</v>
      </c>
      <c r="V84" s="22">
        <f t="shared" ref="V84:V147" si="35">Q84</f>
        <v>0</v>
      </c>
      <c r="W84" s="22">
        <f t="shared" ref="W84:W147" si="36">IF(D84="Børnehave",R84,IF(D84="Aldersintegreret institution",T84,0))</f>
        <v>0</v>
      </c>
      <c r="X84" s="22">
        <f t="shared" ref="X84:X147" si="37">IF(D84="Børnehave",S84,IF(D84="Aldersintegreret institution",U84,0))</f>
        <v>0</v>
      </c>
    </row>
    <row r="85" spans="3:24" x14ac:dyDescent="0.3">
      <c r="C85" s="23" t="str">
        <f>IF('2. Børn_indtast'!C85="","",'2. Børn_indtast'!C85)</f>
        <v/>
      </c>
      <c r="D85" s="25">
        <f>IF(Inst_typ="Vuggestue","Vuggestue",IF(Inst_typ="Børnehave","Børnehave",IF(Inst_typ="Aldersintegreret institution","Aldersintegreret institution",IF(OR(Inst_typ="Vug og BH",Inst_typ="Kombi"),'2. Børn_indtast'!D85,0))))</f>
        <v>0</v>
      </c>
      <c r="E85" s="24" t="str">
        <f>IF('2. Børn_indtast'!E85="","",'2. Børn_indtast'!E85)</f>
        <v/>
      </c>
      <c r="F85" s="24" t="str">
        <f>IF('2. Børn_indtast'!F85="","",'2. Børn_indtast'!F85)</f>
        <v/>
      </c>
      <c r="G85" s="24" t="str">
        <f>IF('2. Børn_indtast'!G85="","",'2. Børn_indtast'!G85)</f>
        <v/>
      </c>
      <c r="H85" s="25" t="str">
        <f>IF('2. Børn_indtast'!H85="","",'2. Børn_indtast'!H85)</f>
        <v/>
      </c>
      <c r="I85" s="19" t="str">
        <f t="shared" si="22"/>
        <v>-</v>
      </c>
      <c r="J85" s="21" t="str">
        <f t="shared" si="23"/>
        <v>-</v>
      </c>
      <c r="K85" s="27">
        <f t="shared" si="24"/>
        <v>0</v>
      </c>
      <c r="L85" s="27">
        <f t="shared" si="25"/>
        <v>0</v>
      </c>
      <c r="M85" s="10">
        <f t="shared" si="26"/>
        <v>0</v>
      </c>
      <c r="N85" s="30">
        <f t="shared" si="27"/>
        <v>0</v>
      </c>
      <c r="O85" s="10">
        <f t="shared" si="28"/>
        <v>0</v>
      </c>
      <c r="P85" s="30">
        <f t="shared" si="29"/>
        <v>0</v>
      </c>
      <c r="Q85" s="27">
        <f t="shared" si="30"/>
        <v>0</v>
      </c>
      <c r="R85" s="38">
        <f t="shared" si="31"/>
        <v>0</v>
      </c>
      <c r="S85" s="39">
        <f t="shared" si="32"/>
        <v>0</v>
      </c>
      <c r="T85" s="10">
        <f t="shared" si="33"/>
        <v>0</v>
      </c>
      <c r="U85" s="30">
        <f t="shared" si="34"/>
        <v>0</v>
      </c>
      <c r="V85" s="22">
        <f t="shared" si="35"/>
        <v>0</v>
      </c>
      <c r="W85" s="22">
        <f t="shared" si="36"/>
        <v>0</v>
      </c>
      <c r="X85" s="22">
        <f t="shared" si="37"/>
        <v>0</v>
      </c>
    </row>
    <row r="86" spans="3:24" x14ac:dyDescent="0.3">
      <c r="C86" s="23" t="str">
        <f>IF('2. Børn_indtast'!C86="","",'2. Børn_indtast'!C86)</f>
        <v/>
      </c>
      <c r="D86" s="25">
        <f>IF(Inst_typ="Vuggestue","Vuggestue",IF(Inst_typ="Børnehave","Børnehave",IF(Inst_typ="Aldersintegreret institution","Aldersintegreret institution",IF(OR(Inst_typ="Vug og BH",Inst_typ="Kombi"),'2. Børn_indtast'!D86,0))))</f>
        <v>0</v>
      </c>
      <c r="E86" s="24" t="str">
        <f>IF('2. Børn_indtast'!E86="","",'2. Børn_indtast'!E86)</f>
        <v/>
      </c>
      <c r="F86" s="24" t="str">
        <f>IF('2. Børn_indtast'!F86="","",'2. Børn_indtast'!F86)</f>
        <v/>
      </c>
      <c r="G86" s="24" t="str">
        <f>IF('2. Børn_indtast'!G86="","",'2. Børn_indtast'!G86)</f>
        <v/>
      </c>
      <c r="H86" s="25" t="str">
        <f>IF('2. Børn_indtast'!H86="","",'2. Børn_indtast'!H86)</f>
        <v/>
      </c>
      <c r="I86" s="19" t="str">
        <f t="shared" si="22"/>
        <v>-</v>
      </c>
      <c r="J86" s="21" t="str">
        <f t="shared" si="23"/>
        <v>-</v>
      </c>
      <c r="K86" s="27">
        <f t="shared" si="24"/>
        <v>0</v>
      </c>
      <c r="L86" s="27">
        <f t="shared" si="25"/>
        <v>0</v>
      </c>
      <c r="M86" s="10">
        <f t="shared" si="26"/>
        <v>0</v>
      </c>
      <c r="N86" s="30">
        <f t="shared" si="27"/>
        <v>0</v>
      </c>
      <c r="O86" s="10">
        <f t="shared" si="28"/>
        <v>0</v>
      </c>
      <c r="P86" s="30">
        <f t="shared" si="29"/>
        <v>0</v>
      </c>
      <c r="Q86" s="27">
        <f t="shared" si="30"/>
        <v>0</v>
      </c>
      <c r="R86" s="38">
        <f t="shared" si="31"/>
        <v>0</v>
      </c>
      <c r="S86" s="39">
        <f t="shared" si="32"/>
        <v>0</v>
      </c>
      <c r="T86" s="10">
        <f t="shared" si="33"/>
        <v>0</v>
      </c>
      <c r="U86" s="30">
        <f t="shared" si="34"/>
        <v>0</v>
      </c>
      <c r="V86" s="22">
        <f t="shared" si="35"/>
        <v>0</v>
      </c>
      <c r="W86" s="22">
        <f t="shared" si="36"/>
        <v>0</v>
      </c>
      <c r="X86" s="22">
        <f t="shared" si="37"/>
        <v>0</v>
      </c>
    </row>
    <row r="87" spans="3:24" x14ac:dyDescent="0.3">
      <c r="C87" s="23" t="str">
        <f>IF('2. Børn_indtast'!C87="","",'2. Børn_indtast'!C87)</f>
        <v/>
      </c>
      <c r="D87" s="25">
        <f>IF(Inst_typ="Vuggestue","Vuggestue",IF(Inst_typ="Børnehave","Børnehave",IF(Inst_typ="Aldersintegreret institution","Aldersintegreret institution",IF(OR(Inst_typ="Vug og BH",Inst_typ="Kombi"),'2. Børn_indtast'!D87,0))))</f>
        <v>0</v>
      </c>
      <c r="E87" s="24" t="str">
        <f>IF('2. Børn_indtast'!E87="","",'2. Børn_indtast'!E87)</f>
        <v/>
      </c>
      <c r="F87" s="24" t="str">
        <f>IF('2. Børn_indtast'!F87="","",'2. Børn_indtast'!F87)</f>
        <v/>
      </c>
      <c r="G87" s="24" t="str">
        <f>IF('2. Børn_indtast'!G87="","",'2. Børn_indtast'!G87)</f>
        <v/>
      </c>
      <c r="H87" s="25" t="str">
        <f>IF('2. Børn_indtast'!H87="","",'2. Børn_indtast'!H87)</f>
        <v/>
      </c>
      <c r="I87" s="19" t="str">
        <f t="shared" si="22"/>
        <v>-</v>
      </c>
      <c r="J87" s="21" t="str">
        <f t="shared" si="23"/>
        <v>-</v>
      </c>
      <c r="K87" s="27">
        <f t="shared" si="24"/>
        <v>0</v>
      </c>
      <c r="L87" s="27">
        <f t="shared" si="25"/>
        <v>0</v>
      </c>
      <c r="M87" s="10">
        <f t="shared" si="26"/>
        <v>0</v>
      </c>
      <c r="N87" s="30">
        <f t="shared" si="27"/>
        <v>0</v>
      </c>
      <c r="O87" s="10">
        <f t="shared" si="28"/>
        <v>0</v>
      </c>
      <c r="P87" s="30">
        <f t="shared" si="29"/>
        <v>0</v>
      </c>
      <c r="Q87" s="27">
        <f t="shared" si="30"/>
        <v>0</v>
      </c>
      <c r="R87" s="38">
        <f t="shared" si="31"/>
        <v>0</v>
      </c>
      <c r="S87" s="39">
        <f t="shared" si="32"/>
        <v>0</v>
      </c>
      <c r="T87" s="10">
        <f t="shared" si="33"/>
        <v>0</v>
      </c>
      <c r="U87" s="30">
        <f t="shared" si="34"/>
        <v>0</v>
      </c>
      <c r="V87" s="22">
        <f t="shared" si="35"/>
        <v>0</v>
      </c>
      <c r="W87" s="22">
        <f t="shared" si="36"/>
        <v>0</v>
      </c>
      <c r="X87" s="22">
        <f t="shared" si="37"/>
        <v>0</v>
      </c>
    </row>
    <row r="88" spans="3:24" x14ac:dyDescent="0.3">
      <c r="C88" s="23" t="str">
        <f>IF('2. Børn_indtast'!C88="","",'2. Børn_indtast'!C88)</f>
        <v/>
      </c>
      <c r="D88" s="25">
        <f>IF(Inst_typ="Vuggestue","Vuggestue",IF(Inst_typ="Børnehave","Børnehave",IF(Inst_typ="Aldersintegreret institution","Aldersintegreret institution",IF(OR(Inst_typ="Vug og BH",Inst_typ="Kombi"),'2. Børn_indtast'!D88,0))))</f>
        <v>0</v>
      </c>
      <c r="E88" s="24" t="str">
        <f>IF('2. Børn_indtast'!E88="","",'2. Børn_indtast'!E88)</f>
        <v/>
      </c>
      <c r="F88" s="24" t="str">
        <f>IF('2. Børn_indtast'!F88="","",'2. Børn_indtast'!F88)</f>
        <v/>
      </c>
      <c r="G88" s="24" t="str">
        <f>IF('2. Børn_indtast'!G88="","",'2. Børn_indtast'!G88)</f>
        <v/>
      </c>
      <c r="H88" s="25" t="str">
        <f>IF('2. Børn_indtast'!H88="","",'2. Børn_indtast'!H88)</f>
        <v/>
      </c>
      <c r="I88" s="19" t="str">
        <f t="shared" si="22"/>
        <v>-</v>
      </c>
      <c r="J88" s="21" t="str">
        <f t="shared" si="23"/>
        <v>-</v>
      </c>
      <c r="K88" s="27">
        <f t="shared" si="24"/>
        <v>0</v>
      </c>
      <c r="L88" s="27">
        <f t="shared" si="25"/>
        <v>0</v>
      </c>
      <c r="M88" s="10">
        <f t="shared" si="26"/>
        <v>0</v>
      </c>
      <c r="N88" s="30">
        <f t="shared" si="27"/>
        <v>0</v>
      </c>
      <c r="O88" s="10">
        <f t="shared" si="28"/>
        <v>0</v>
      </c>
      <c r="P88" s="30">
        <f t="shared" si="29"/>
        <v>0</v>
      </c>
      <c r="Q88" s="27">
        <f t="shared" si="30"/>
        <v>0</v>
      </c>
      <c r="R88" s="38">
        <f t="shared" si="31"/>
        <v>0</v>
      </c>
      <c r="S88" s="39">
        <f t="shared" si="32"/>
        <v>0</v>
      </c>
      <c r="T88" s="10">
        <f t="shared" si="33"/>
        <v>0</v>
      </c>
      <c r="U88" s="30">
        <f t="shared" si="34"/>
        <v>0</v>
      </c>
      <c r="V88" s="22">
        <f t="shared" si="35"/>
        <v>0</v>
      </c>
      <c r="W88" s="22">
        <f t="shared" si="36"/>
        <v>0</v>
      </c>
      <c r="X88" s="22">
        <f t="shared" si="37"/>
        <v>0</v>
      </c>
    </row>
    <row r="89" spans="3:24" x14ac:dyDescent="0.3">
      <c r="C89" s="23" t="str">
        <f>IF('2. Børn_indtast'!C89="","",'2. Børn_indtast'!C89)</f>
        <v/>
      </c>
      <c r="D89" s="25">
        <f>IF(Inst_typ="Vuggestue","Vuggestue",IF(Inst_typ="Børnehave","Børnehave",IF(Inst_typ="Aldersintegreret institution","Aldersintegreret institution",IF(OR(Inst_typ="Vug og BH",Inst_typ="Kombi"),'2. Børn_indtast'!D89,0))))</f>
        <v>0</v>
      </c>
      <c r="E89" s="24" t="str">
        <f>IF('2. Børn_indtast'!E89="","",'2. Børn_indtast'!E89)</f>
        <v/>
      </c>
      <c r="F89" s="24" t="str">
        <f>IF('2. Børn_indtast'!F89="","",'2. Børn_indtast'!F89)</f>
        <v/>
      </c>
      <c r="G89" s="24" t="str">
        <f>IF('2. Børn_indtast'!G89="","",'2. Børn_indtast'!G89)</f>
        <v/>
      </c>
      <c r="H89" s="25" t="str">
        <f>IF('2. Børn_indtast'!H89="","",'2. Børn_indtast'!H89)</f>
        <v/>
      </c>
      <c r="I89" s="19" t="str">
        <f t="shared" si="22"/>
        <v>-</v>
      </c>
      <c r="J89" s="21" t="str">
        <f t="shared" si="23"/>
        <v>-</v>
      </c>
      <c r="K89" s="27">
        <f t="shared" si="24"/>
        <v>0</v>
      </c>
      <c r="L89" s="27">
        <f t="shared" si="25"/>
        <v>0</v>
      </c>
      <c r="M89" s="10">
        <f t="shared" si="26"/>
        <v>0</v>
      </c>
      <c r="N89" s="30">
        <f t="shared" si="27"/>
        <v>0</v>
      </c>
      <c r="O89" s="10">
        <f t="shared" si="28"/>
        <v>0</v>
      </c>
      <c r="P89" s="30">
        <f t="shared" si="29"/>
        <v>0</v>
      </c>
      <c r="Q89" s="27">
        <f t="shared" si="30"/>
        <v>0</v>
      </c>
      <c r="R89" s="38">
        <f t="shared" si="31"/>
        <v>0</v>
      </c>
      <c r="S89" s="39">
        <f t="shared" si="32"/>
        <v>0</v>
      </c>
      <c r="T89" s="10">
        <f t="shared" si="33"/>
        <v>0</v>
      </c>
      <c r="U89" s="30">
        <f t="shared" si="34"/>
        <v>0</v>
      </c>
      <c r="V89" s="22">
        <f t="shared" si="35"/>
        <v>0</v>
      </c>
      <c r="W89" s="22">
        <f t="shared" si="36"/>
        <v>0</v>
      </c>
      <c r="X89" s="22">
        <f t="shared" si="37"/>
        <v>0</v>
      </c>
    </row>
    <row r="90" spans="3:24" x14ac:dyDescent="0.3">
      <c r="C90" s="23" t="str">
        <f>IF('2. Børn_indtast'!C90="","",'2. Børn_indtast'!C90)</f>
        <v/>
      </c>
      <c r="D90" s="25">
        <f>IF(Inst_typ="Vuggestue","Vuggestue",IF(Inst_typ="Børnehave","Børnehave",IF(Inst_typ="Aldersintegreret institution","Aldersintegreret institution",IF(OR(Inst_typ="Vug og BH",Inst_typ="Kombi"),'2. Børn_indtast'!D90,0))))</f>
        <v>0</v>
      </c>
      <c r="E90" s="24" t="str">
        <f>IF('2. Børn_indtast'!E90="","",'2. Børn_indtast'!E90)</f>
        <v/>
      </c>
      <c r="F90" s="24" t="str">
        <f>IF('2. Børn_indtast'!F90="","",'2. Børn_indtast'!F90)</f>
        <v/>
      </c>
      <c r="G90" s="24" t="str">
        <f>IF('2. Børn_indtast'!G90="","",'2. Børn_indtast'!G90)</f>
        <v/>
      </c>
      <c r="H90" s="25" t="str">
        <f>IF('2. Børn_indtast'!H90="","",'2. Børn_indtast'!H90)</f>
        <v/>
      </c>
      <c r="I90" s="19" t="str">
        <f t="shared" si="22"/>
        <v>-</v>
      </c>
      <c r="J90" s="21" t="str">
        <f t="shared" si="23"/>
        <v>-</v>
      </c>
      <c r="K90" s="27">
        <f t="shared" si="24"/>
        <v>0</v>
      </c>
      <c r="L90" s="27">
        <f t="shared" si="25"/>
        <v>0</v>
      </c>
      <c r="M90" s="10">
        <f t="shared" si="26"/>
        <v>0</v>
      </c>
      <c r="N90" s="30">
        <f t="shared" si="27"/>
        <v>0</v>
      </c>
      <c r="O90" s="10">
        <f t="shared" si="28"/>
        <v>0</v>
      </c>
      <c r="P90" s="30">
        <f t="shared" si="29"/>
        <v>0</v>
      </c>
      <c r="Q90" s="27">
        <f t="shared" si="30"/>
        <v>0</v>
      </c>
      <c r="R90" s="38">
        <f t="shared" si="31"/>
        <v>0</v>
      </c>
      <c r="S90" s="39">
        <f t="shared" si="32"/>
        <v>0</v>
      </c>
      <c r="T90" s="10">
        <f t="shared" si="33"/>
        <v>0</v>
      </c>
      <c r="U90" s="30">
        <f t="shared" si="34"/>
        <v>0</v>
      </c>
      <c r="V90" s="22">
        <f t="shared" si="35"/>
        <v>0</v>
      </c>
      <c r="W90" s="22">
        <f t="shared" si="36"/>
        <v>0</v>
      </c>
      <c r="X90" s="22">
        <f t="shared" si="37"/>
        <v>0</v>
      </c>
    </row>
    <row r="91" spans="3:24" x14ac:dyDescent="0.3">
      <c r="C91" s="23" t="str">
        <f>IF('2. Børn_indtast'!C91="","",'2. Børn_indtast'!C91)</f>
        <v/>
      </c>
      <c r="D91" s="25">
        <f>IF(Inst_typ="Vuggestue","Vuggestue",IF(Inst_typ="Børnehave","Børnehave",IF(Inst_typ="Aldersintegreret institution","Aldersintegreret institution",IF(OR(Inst_typ="Vug og BH",Inst_typ="Kombi"),'2. Børn_indtast'!D91,0))))</f>
        <v>0</v>
      </c>
      <c r="E91" s="24" t="str">
        <f>IF('2. Børn_indtast'!E91="","",'2. Børn_indtast'!E91)</f>
        <v/>
      </c>
      <c r="F91" s="24" t="str">
        <f>IF('2. Børn_indtast'!F91="","",'2. Børn_indtast'!F91)</f>
        <v/>
      </c>
      <c r="G91" s="24" t="str">
        <f>IF('2. Børn_indtast'!G91="","",'2. Børn_indtast'!G91)</f>
        <v/>
      </c>
      <c r="H91" s="25" t="str">
        <f>IF('2. Børn_indtast'!H91="","",'2. Børn_indtast'!H91)</f>
        <v/>
      </c>
      <c r="I91" s="19" t="str">
        <f t="shared" si="22"/>
        <v>-</v>
      </c>
      <c r="J91" s="21" t="str">
        <f t="shared" si="23"/>
        <v>-</v>
      </c>
      <c r="K91" s="27">
        <f t="shared" si="24"/>
        <v>0</v>
      </c>
      <c r="L91" s="27">
        <f t="shared" si="25"/>
        <v>0</v>
      </c>
      <c r="M91" s="10">
        <f t="shared" si="26"/>
        <v>0</v>
      </c>
      <c r="N91" s="30">
        <f t="shared" si="27"/>
        <v>0</v>
      </c>
      <c r="O91" s="10">
        <f t="shared" si="28"/>
        <v>0</v>
      </c>
      <c r="P91" s="30">
        <f t="shared" si="29"/>
        <v>0</v>
      </c>
      <c r="Q91" s="27">
        <f t="shared" si="30"/>
        <v>0</v>
      </c>
      <c r="R91" s="38">
        <f t="shared" si="31"/>
        <v>0</v>
      </c>
      <c r="S91" s="39">
        <f t="shared" si="32"/>
        <v>0</v>
      </c>
      <c r="T91" s="10">
        <f t="shared" si="33"/>
        <v>0</v>
      </c>
      <c r="U91" s="30">
        <f t="shared" si="34"/>
        <v>0</v>
      </c>
      <c r="V91" s="22">
        <f t="shared" si="35"/>
        <v>0</v>
      </c>
      <c r="W91" s="22">
        <f t="shared" si="36"/>
        <v>0</v>
      </c>
      <c r="X91" s="22">
        <f t="shared" si="37"/>
        <v>0</v>
      </c>
    </row>
    <row r="92" spans="3:24" x14ac:dyDescent="0.3">
      <c r="C92" s="23" t="str">
        <f>IF('2. Børn_indtast'!C92="","",'2. Børn_indtast'!C92)</f>
        <v/>
      </c>
      <c r="D92" s="25">
        <f>IF(Inst_typ="Vuggestue","Vuggestue",IF(Inst_typ="Børnehave","Børnehave",IF(Inst_typ="Aldersintegreret institution","Aldersintegreret institution",IF(OR(Inst_typ="Vug og BH",Inst_typ="Kombi"),'2. Børn_indtast'!D92,0))))</f>
        <v>0</v>
      </c>
      <c r="E92" s="24" t="str">
        <f>IF('2. Børn_indtast'!E92="","",'2. Børn_indtast'!E92)</f>
        <v/>
      </c>
      <c r="F92" s="24" t="str">
        <f>IF('2. Børn_indtast'!F92="","",'2. Børn_indtast'!F92)</f>
        <v/>
      </c>
      <c r="G92" s="24" t="str">
        <f>IF('2. Børn_indtast'!G92="","",'2. Børn_indtast'!G92)</f>
        <v/>
      </c>
      <c r="H92" s="25" t="str">
        <f>IF('2. Børn_indtast'!H92="","",'2. Børn_indtast'!H92)</f>
        <v/>
      </c>
      <c r="I92" s="19" t="str">
        <f t="shared" si="22"/>
        <v>-</v>
      </c>
      <c r="J92" s="21" t="str">
        <f t="shared" si="23"/>
        <v>-</v>
      </c>
      <c r="K92" s="27">
        <f t="shared" si="24"/>
        <v>0</v>
      </c>
      <c r="L92" s="27">
        <f t="shared" si="25"/>
        <v>0</v>
      </c>
      <c r="M92" s="10">
        <f t="shared" si="26"/>
        <v>0</v>
      </c>
      <c r="N92" s="30">
        <f t="shared" si="27"/>
        <v>0</v>
      </c>
      <c r="O92" s="10">
        <f t="shared" si="28"/>
        <v>0</v>
      </c>
      <c r="P92" s="30">
        <f t="shared" si="29"/>
        <v>0</v>
      </c>
      <c r="Q92" s="27">
        <f t="shared" si="30"/>
        <v>0</v>
      </c>
      <c r="R92" s="38">
        <f t="shared" si="31"/>
        <v>0</v>
      </c>
      <c r="S92" s="39">
        <f t="shared" si="32"/>
        <v>0</v>
      </c>
      <c r="T92" s="10">
        <f t="shared" si="33"/>
        <v>0</v>
      </c>
      <c r="U92" s="30">
        <f t="shared" si="34"/>
        <v>0</v>
      </c>
      <c r="V92" s="22">
        <f t="shared" si="35"/>
        <v>0</v>
      </c>
      <c r="W92" s="22">
        <f t="shared" si="36"/>
        <v>0</v>
      </c>
      <c r="X92" s="22">
        <f t="shared" si="37"/>
        <v>0</v>
      </c>
    </row>
    <row r="93" spans="3:24" x14ac:dyDescent="0.3">
      <c r="C93" s="23" t="str">
        <f>IF('2. Børn_indtast'!C93="","",'2. Børn_indtast'!C93)</f>
        <v/>
      </c>
      <c r="D93" s="25">
        <f>IF(Inst_typ="Vuggestue","Vuggestue",IF(Inst_typ="Børnehave","Børnehave",IF(Inst_typ="Aldersintegreret institution","Aldersintegreret institution",IF(OR(Inst_typ="Vug og BH",Inst_typ="Kombi"),'2. Børn_indtast'!D93,0))))</f>
        <v>0</v>
      </c>
      <c r="E93" s="24" t="str">
        <f>IF('2. Børn_indtast'!E93="","",'2. Børn_indtast'!E93)</f>
        <v/>
      </c>
      <c r="F93" s="24" t="str">
        <f>IF('2. Børn_indtast'!F93="","",'2. Børn_indtast'!F93)</f>
        <v/>
      </c>
      <c r="G93" s="24" t="str">
        <f>IF('2. Børn_indtast'!G93="","",'2. Børn_indtast'!G93)</f>
        <v/>
      </c>
      <c r="H93" s="25" t="str">
        <f>IF('2. Børn_indtast'!H93="","",'2. Børn_indtast'!H93)</f>
        <v/>
      </c>
      <c r="I93" s="19" t="str">
        <f t="shared" si="22"/>
        <v>-</v>
      </c>
      <c r="J93" s="21" t="str">
        <f t="shared" si="23"/>
        <v>-</v>
      </c>
      <c r="K93" s="27">
        <f t="shared" si="24"/>
        <v>0</v>
      </c>
      <c r="L93" s="27">
        <f t="shared" si="25"/>
        <v>0</v>
      </c>
      <c r="M93" s="10">
        <f t="shared" si="26"/>
        <v>0</v>
      </c>
      <c r="N93" s="30">
        <f t="shared" si="27"/>
        <v>0</v>
      </c>
      <c r="O93" s="10">
        <f t="shared" si="28"/>
        <v>0</v>
      </c>
      <c r="P93" s="30">
        <f t="shared" si="29"/>
        <v>0</v>
      </c>
      <c r="Q93" s="27">
        <f t="shared" si="30"/>
        <v>0</v>
      </c>
      <c r="R93" s="38">
        <f t="shared" si="31"/>
        <v>0</v>
      </c>
      <c r="S93" s="39">
        <f t="shared" si="32"/>
        <v>0</v>
      </c>
      <c r="T93" s="10">
        <f t="shared" si="33"/>
        <v>0</v>
      </c>
      <c r="U93" s="30">
        <f t="shared" si="34"/>
        <v>0</v>
      </c>
      <c r="V93" s="22">
        <f t="shared" si="35"/>
        <v>0</v>
      </c>
      <c r="W93" s="22">
        <f t="shared" si="36"/>
        <v>0</v>
      </c>
      <c r="X93" s="22">
        <f t="shared" si="37"/>
        <v>0</v>
      </c>
    </row>
    <row r="94" spans="3:24" x14ac:dyDescent="0.3">
      <c r="C94" s="23" t="str">
        <f>IF('2. Børn_indtast'!C94="","",'2. Børn_indtast'!C94)</f>
        <v/>
      </c>
      <c r="D94" s="25">
        <f>IF(Inst_typ="Vuggestue","Vuggestue",IF(Inst_typ="Børnehave","Børnehave",IF(Inst_typ="Aldersintegreret institution","Aldersintegreret institution",IF(OR(Inst_typ="Vug og BH",Inst_typ="Kombi"),'2. Børn_indtast'!D94,0))))</f>
        <v>0</v>
      </c>
      <c r="E94" s="24" t="str">
        <f>IF('2. Børn_indtast'!E94="","",'2. Børn_indtast'!E94)</f>
        <v/>
      </c>
      <c r="F94" s="24" t="str">
        <f>IF('2. Børn_indtast'!F94="","",'2. Børn_indtast'!F94)</f>
        <v/>
      </c>
      <c r="G94" s="24" t="str">
        <f>IF('2. Børn_indtast'!G94="","",'2. Børn_indtast'!G94)</f>
        <v/>
      </c>
      <c r="H94" s="25" t="str">
        <f>IF('2. Børn_indtast'!H94="","",'2. Børn_indtast'!H94)</f>
        <v/>
      </c>
      <c r="I94" s="19" t="str">
        <f t="shared" si="22"/>
        <v>-</v>
      </c>
      <c r="J94" s="21" t="str">
        <f t="shared" si="23"/>
        <v>-</v>
      </c>
      <c r="K94" s="27">
        <f t="shared" si="24"/>
        <v>0</v>
      </c>
      <c r="L94" s="27">
        <f t="shared" si="25"/>
        <v>0</v>
      </c>
      <c r="M94" s="10">
        <f t="shared" si="26"/>
        <v>0</v>
      </c>
      <c r="N94" s="30">
        <f t="shared" si="27"/>
        <v>0</v>
      </c>
      <c r="O94" s="10">
        <f t="shared" si="28"/>
        <v>0</v>
      </c>
      <c r="P94" s="30">
        <f t="shared" si="29"/>
        <v>0</v>
      </c>
      <c r="Q94" s="27">
        <f t="shared" si="30"/>
        <v>0</v>
      </c>
      <c r="R94" s="38">
        <f t="shared" si="31"/>
        <v>0</v>
      </c>
      <c r="S94" s="39">
        <f t="shared" si="32"/>
        <v>0</v>
      </c>
      <c r="T94" s="10">
        <f t="shared" si="33"/>
        <v>0</v>
      </c>
      <c r="U94" s="30">
        <f t="shared" si="34"/>
        <v>0</v>
      </c>
      <c r="V94" s="22">
        <f t="shared" si="35"/>
        <v>0</v>
      </c>
      <c r="W94" s="22">
        <f t="shared" si="36"/>
        <v>0</v>
      </c>
      <c r="X94" s="22">
        <f t="shared" si="37"/>
        <v>0</v>
      </c>
    </row>
    <row r="95" spans="3:24" x14ac:dyDescent="0.3">
      <c r="C95" s="23" t="str">
        <f>IF('2. Børn_indtast'!C95="","",'2. Børn_indtast'!C95)</f>
        <v/>
      </c>
      <c r="D95" s="25">
        <f>IF(Inst_typ="Vuggestue","Vuggestue",IF(Inst_typ="Børnehave","Børnehave",IF(Inst_typ="Aldersintegreret institution","Aldersintegreret institution",IF(OR(Inst_typ="Vug og BH",Inst_typ="Kombi"),'2. Børn_indtast'!D95,0))))</f>
        <v>0</v>
      </c>
      <c r="E95" s="24" t="str">
        <f>IF('2. Børn_indtast'!E95="","",'2. Børn_indtast'!E95)</f>
        <v/>
      </c>
      <c r="F95" s="24" t="str">
        <f>IF('2. Børn_indtast'!F95="","",'2. Børn_indtast'!F95)</f>
        <v/>
      </c>
      <c r="G95" s="24" t="str">
        <f>IF('2. Børn_indtast'!G95="","",'2. Børn_indtast'!G95)</f>
        <v/>
      </c>
      <c r="H95" s="25" t="str">
        <f>IF('2. Børn_indtast'!H95="","",'2. Børn_indtast'!H95)</f>
        <v/>
      </c>
      <c r="I95" s="19" t="str">
        <f t="shared" si="22"/>
        <v>-</v>
      </c>
      <c r="J95" s="21" t="str">
        <f t="shared" si="23"/>
        <v>-</v>
      </c>
      <c r="K95" s="27">
        <f t="shared" si="24"/>
        <v>0</v>
      </c>
      <c r="L95" s="27">
        <f t="shared" si="25"/>
        <v>0</v>
      </c>
      <c r="M95" s="10">
        <f t="shared" si="26"/>
        <v>0</v>
      </c>
      <c r="N95" s="30">
        <f t="shared" si="27"/>
        <v>0</v>
      </c>
      <c r="O95" s="10">
        <f t="shared" si="28"/>
        <v>0</v>
      </c>
      <c r="P95" s="30">
        <f t="shared" si="29"/>
        <v>0</v>
      </c>
      <c r="Q95" s="27">
        <f t="shared" si="30"/>
        <v>0</v>
      </c>
      <c r="R95" s="38">
        <f t="shared" si="31"/>
        <v>0</v>
      </c>
      <c r="S95" s="39">
        <f t="shared" si="32"/>
        <v>0</v>
      </c>
      <c r="T95" s="10">
        <f t="shared" si="33"/>
        <v>0</v>
      </c>
      <c r="U95" s="30">
        <f t="shared" si="34"/>
        <v>0</v>
      </c>
      <c r="V95" s="22">
        <f t="shared" si="35"/>
        <v>0</v>
      </c>
      <c r="W95" s="22">
        <f t="shared" si="36"/>
        <v>0</v>
      </c>
      <c r="X95" s="22">
        <f t="shared" si="37"/>
        <v>0</v>
      </c>
    </row>
    <row r="96" spans="3:24" x14ac:dyDescent="0.3">
      <c r="C96" s="23" t="str">
        <f>IF('2. Børn_indtast'!C96="","",'2. Børn_indtast'!C96)</f>
        <v/>
      </c>
      <c r="D96" s="25">
        <f>IF(Inst_typ="Vuggestue","Vuggestue",IF(Inst_typ="Børnehave","Børnehave",IF(Inst_typ="Aldersintegreret institution","Aldersintegreret institution",IF(OR(Inst_typ="Vug og BH",Inst_typ="Kombi"),'2. Børn_indtast'!D96,0))))</f>
        <v>0</v>
      </c>
      <c r="E96" s="24" t="str">
        <f>IF('2. Børn_indtast'!E96="","",'2. Børn_indtast'!E96)</f>
        <v/>
      </c>
      <c r="F96" s="24" t="str">
        <f>IF('2. Børn_indtast'!F96="","",'2. Børn_indtast'!F96)</f>
        <v/>
      </c>
      <c r="G96" s="24" t="str">
        <f>IF('2. Børn_indtast'!G96="","",'2. Børn_indtast'!G96)</f>
        <v/>
      </c>
      <c r="H96" s="25" t="str">
        <f>IF('2. Børn_indtast'!H96="","",'2. Børn_indtast'!H96)</f>
        <v/>
      </c>
      <c r="I96" s="19" t="str">
        <f t="shared" si="22"/>
        <v>-</v>
      </c>
      <c r="J96" s="21" t="str">
        <f t="shared" si="23"/>
        <v>-</v>
      </c>
      <c r="K96" s="27">
        <f t="shared" si="24"/>
        <v>0</v>
      </c>
      <c r="L96" s="27">
        <f t="shared" si="25"/>
        <v>0</v>
      </c>
      <c r="M96" s="10">
        <f t="shared" si="26"/>
        <v>0</v>
      </c>
      <c r="N96" s="30">
        <f t="shared" si="27"/>
        <v>0</v>
      </c>
      <c r="O96" s="10">
        <f t="shared" si="28"/>
        <v>0</v>
      </c>
      <c r="P96" s="30">
        <f t="shared" si="29"/>
        <v>0</v>
      </c>
      <c r="Q96" s="27">
        <f t="shared" si="30"/>
        <v>0</v>
      </c>
      <c r="R96" s="38">
        <f t="shared" si="31"/>
        <v>0</v>
      </c>
      <c r="S96" s="39">
        <f t="shared" si="32"/>
        <v>0</v>
      </c>
      <c r="T96" s="10">
        <f t="shared" si="33"/>
        <v>0</v>
      </c>
      <c r="U96" s="30">
        <f t="shared" si="34"/>
        <v>0</v>
      </c>
      <c r="V96" s="22">
        <f t="shared" si="35"/>
        <v>0</v>
      </c>
      <c r="W96" s="22">
        <f t="shared" si="36"/>
        <v>0</v>
      </c>
      <c r="X96" s="22">
        <f t="shared" si="37"/>
        <v>0</v>
      </c>
    </row>
    <row r="97" spans="3:24" x14ac:dyDescent="0.3">
      <c r="C97" s="23" t="str">
        <f>IF('2. Børn_indtast'!C97="","",'2. Børn_indtast'!C97)</f>
        <v/>
      </c>
      <c r="D97" s="25">
        <f>IF(Inst_typ="Vuggestue","Vuggestue",IF(Inst_typ="Børnehave","Børnehave",IF(Inst_typ="Aldersintegreret institution","Aldersintegreret institution",IF(OR(Inst_typ="Vug og BH",Inst_typ="Kombi"),'2. Børn_indtast'!D97,0))))</f>
        <v>0</v>
      </c>
      <c r="E97" s="24" t="str">
        <f>IF('2. Børn_indtast'!E97="","",'2. Børn_indtast'!E97)</f>
        <v/>
      </c>
      <c r="F97" s="24" t="str">
        <f>IF('2. Børn_indtast'!F97="","",'2. Børn_indtast'!F97)</f>
        <v/>
      </c>
      <c r="G97" s="24" t="str">
        <f>IF('2. Børn_indtast'!G97="","",'2. Børn_indtast'!G97)</f>
        <v/>
      </c>
      <c r="H97" s="25" t="str">
        <f>IF('2. Børn_indtast'!H97="","",'2. Børn_indtast'!H97)</f>
        <v/>
      </c>
      <c r="I97" s="19" t="str">
        <f t="shared" si="22"/>
        <v>-</v>
      </c>
      <c r="J97" s="21" t="str">
        <f t="shared" si="23"/>
        <v>-</v>
      </c>
      <c r="K97" s="27">
        <f t="shared" si="24"/>
        <v>0</v>
      </c>
      <c r="L97" s="27">
        <f t="shared" si="25"/>
        <v>0</v>
      </c>
      <c r="M97" s="10">
        <f t="shared" si="26"/>
        <v>0</v>
      </c>
      <c r="N97" s="30">
        <f t="shared" si="27"/>
        <v>0</v>
      </c>
      <c r="O97" s="10">
        <f t="shared" si="28"/>
        <v>0</v>
      </c>
      <c r="P97" s="30">
        <f t="shared" si="29"/>
        <v>0</v>
      </c>
      <c r="Q97" s="27">
        <f t="shared" si="30"/>
        <v>0</v>
      </c>
      <c r="R97" s="38">
        <f t="shared" si="31"/>
        <v>0</v>
      </c>
      <c r="S97" s="39">
        <f t="shared" si="32"/>
        <v>0</v>
      </c>
      <c r="T97" s="10">
        <f t="shared" si="33"/>
        <v>0</v>
      </c>
      <c r="U97" s="30">
        <f t="shared" si="34"/>
        <v>0</v>
      </c>
      <c r="V97" s="22">
        <f t="shared" si="35"/>
        <v>0</v>
      </c>
      <c r="W97" s="22">
        <f t="shared" si="36"/>
        <v>0</v>
      </c>
      <c r="X97" s="22">
        <f t="shared" si="37"/>
        <v>0</v>
      </c>
    </row>
    <row r="98" spans="3:24" x14ac:dyDescent="0.3">
      <c r="C98" s="23" t="str">
        <f>IF('2. Børn_indtast'!C98="","",'2. Børn_indtast'!C98)</f>
        <v/>
      </c>
      <c r="D98" s="25">
        <f>IF(Inst_typ="Vuggestue","Vuggestue",IF(Inst_typ="Børnehave","Børnehave",IF(Inst_typ="Aldersintegreret institution","Aldersintegreret institution",IF(OR(Inst_typ="Vug og BH",Inst_typ="Kombi"),'2. Børn_indtast'!D98,0))))</f>
        <v>0</v>
      </c>
      <c r="E98" s="24" t="str">
        <f>IF('2. Børn_indtast'!E98="","",'2. Børn_indtast'!E98)</f>
        <v/>
      </c>
      <c r="F98" s="24" t="str">
        <f>IF('2. Børn_indtast'!F98="","",'2. Børn_indtast'!F98)</f>
        <v/>
      </c>
      <c r="G98" s="24" t="str">
        <f>IF('2. Børn_indtast'!G98="","",'2. Børn_indtast'!G98)</f>
        <v/>
      </c>
      <c r="H98" s="25" t="str">
        <f>IF('2. Børn_indtast'!H98="","",'2. Børn_indtast'!H98)</f>
        <v/>
      </c>
      <c r="I98" s="19" t="str">
        <f t="shared" si="22"/>
        <v>-</v>
      </c>
      <c r="J98" s="21" t="str">
        <f t="shared" si="23"/>
        <v>-</v>
      </c>
      <c r="K98" s="27">
        <f t="shared" si="24"/>
        <v>0</v>
      </c>
      <c r="L98" s="27">
        <f t="shared" si="25"/>
        <v>0</v>
      </c>
      <c r="M98" s="10">
        <f t="shared" si="26"/>
        <v>0</v>
      </c>
      <c r="N98" s="30">
        <f t="shared" si="27"/>
        <v>0</v>
      </c>
      <c r="O98" s="10">
        <f t="shared" si="28"/>
        <v>0</v>
      </c>
      <c r="P98" s="30">
        <f t="shared" si="29"/>
        <v>0</v>
      </c>
      <c r="Q98" s="27">
        <f t="shared" si="30"/>
        <v>0</v>
      </c>
      <c r="R98" s="38">
        <f t="shared" si="31"/>
        <v>0</v>
      </c>
      <c r="S98" s="39">
        <f t="shared" si="32"/>
        <v>0</v>
      </c>
      <c r="T98" s="10">
        <f t="shared" si="33"/>
        <v>0</v>
      </c>
      <c r="U98" s="30">
        <f t="shared" si="34"/>
        <v>0</v>
      </c>
      <c r="V98" s="22">
        <f t="shared" si="35"/>
        <v>0</v>
      </c>
      <c r="W98" s="22">
        <f t="shared" si="36"/>
        <v>0</v>
      </c>
      <c r="X98" s="22">
        <f t="shared" si="37"/>
        <v>0</v>
      </c>
    </row>
    <row r="99" spans="3:24" x14ac:dyDescent="0.3">
      <c r="C99" s="23" t="str">
        <f>IF('2. Børn_indtast'!C99="","",'2. Børn_indtast'!C99)</f>
        <v/>
      </c>
      <c r="D99" s="25">
        <f>IF(Inst_typ="Vuggestue","Vuggestue",IF(Inst_typ="Børnehave","Børnehave",IF(Inst_typ="Aldersintegreret institution","Aldersintegreret institution",IF(OR(Inst_typ="Vug og BH",Inst_typ="Kombi"),'2. Børn_indtast'!D99,0))))</f>
        <v>0</v>
      </c>
      <c r="E99" s="24" t="str">
        <f>IF('2. Børn_indtast'!E99="","",'2. Børn_indtast'!E99)</f>
        <v/>
      </c>
      <c r="F99" s="24" t="str">
        <f>IF('2. Børn_indtast'!F99="","",'2. Børn_indtast'!F99)</f>
        <v/>
      </c>
      <c r="G99" s="24" t="str">
        <f>IF('2. Børn_indtast'!G99="","",'2. Børn_indtast'!G99)</f>
        <v/>
      </c>
      <c r="H99" s="25" t="str">
        <f>IF('2. Børn_indtast'!H99="","",'2. Børn_indtast'!H99)</f>
        <v/>
      </c>
      <c r="I99" s="19" t="str">
        <f t="shared" si="22"/>
        <v>-</v>
      </c>
      <c r="J99" s="21" t="str">
        <f t="shared" si="23"/>
        <v>-</v>
      </c>
      <c r="K99" s="27">
        <f t="shared" si="24"/>
        <v>0</v>
      </c>
      <c r="L99" s="27">
        <f t="shared" si="25"/>
        <v>0</v>
      </c>
      <c r="M99" s="10">
        <f t="shared" si="26"/>
        <v>0</v>
      </c>
      <c r="N99" s="30">
        <f t="shared" si="27"/>
        <v>0</v>
      </c>
      <c r="O99" s="10">
        <f t="shared" si="28"/>
        <v>0</v>
      </c>
      <c r="P99" s="30">
        <f t="shared" si="29"/>
        <v>0</v>
      </c>
      <c r="Q99" s="27">
        <f t="shared" si="30"/>
        <v>0</v>
      </c>
      <c r="R99" s="38">
        <f t="shared" si="31"/>
        <v>0</v>
      </c>
      <c r="S99" s="39">
        <f t="shared" si="32"/>
        <v>0</v>
      </c>
      <c r="T99" s="10">
        <f t="shared" si="33"/>
        <v>0</v>
      </c>
      <c r="U99" s="30">
        <f t="shared" si="34"/>
        <v>0</v>
      </c>
      <c r="V99" s="22">
        <f t="shared" si="35"/>
        <v>0</v>
      </c>
      <c r="W99" s="22">
        <f t="shared" si="36"/>
        <v>0</v>
      </c>
      <c r="X99" s="22">
        <f t="shared" si="37"/>
        <v>0</v>
      </c>
    </row>
    <row r="100" spans="3:24" x14ac:dyDescent="0.3">
      <c r="C100" s="23" t="str">
        <f>IF('2. Børn_indtast'!C100="","",'2. Børn_indtast'!C100)</f>
        <v/>
      </c>
      <c r="D100" s="25">
        <f>IF(Inst_typ="Vuggestue","Vuggestue",IF(Inst_typ="Børnehave","Børnehave",IF(Inst_typ="Aldersintegreret institution","Aldersintegreret institution",IF(OR(Inst_typ="Vug og BH",Inst_typ="Kombi"),'2. Børn_indtast'!D100,0))))</f>
        <v>0</v>
      </c>
      <c r="E100" s="24" t="str">
        <f>IF('2. Børn_indtast'!E100="","",'2. Børn_indtast'!E100)</f>
        <v/>
      </c>
      <c r="F100" s="24" t="str">
        <f>IF('2. Børn_indtast'!F100="","",'2. Børn_indtast'!F100)</f>
        <v/>
      </c>
      <c r="G100" s="24" t="str">
        <f>IF('2. Børn_indtast'!G100="","",'2. Børn_indtast'!G100)</f>
        <v/>
      </c>
      <c r="H100" s="25" t="str">
        <f>IF('2. Børn_indtast'!H100="","",'2. Børn_indtast'!H100)</f>
        <v/>
      </c>
      <c r="I100" s="19" t="str">
        <f t="shared" si="22"/>
        <v>-</v>
      </c>
      <c r="J100" s="21" t="str">
        <f t="shared" si="23"/>
        <v>-</v>
      </c>
      <c r="K100" s="27">
        <f t="shared" si="24"/>
        <v>0</v>
      </c>
      <c r="L100" s="27">
        <f t="shared" si="25"/>
        <v>0</v>
      </c>
      <c r="M100" s="10">
        <f t="shared" si="26"/>
        <v>0</v>
      </c>
      <c r="N100" s="30">
        <f t="shared" si="27"/>
        <v>0</v>
      </c>
      <c r="O100" s="10">
        <f t="shared" si="28"/>
        <v>0</v>
      </c>
      <c r="P100" s="30">
        <f t="shared" si="29"/>
        <v>0</v>
      </c>
      <c r="Q100" s="27">
        <f t="shared" si="30"/>
        <v>0</v>
      </c>
      <c r="R100" s="38">
        <f t="shared" si="31"/>
        <v>0</v>
      </c>
      <c r="S100" s="39">
        <f t="shared" si="32"/>
        <v>0</v>
      </c>
      <c r="T100" s="10">
        <f t="shared" si="33"/>
        <v>0</v>
      </c>
      <c r="U100" s="30">
        <f t="shared" si="34"/>
        <v>0</v>
      </c>
      <c r="V100" s="22">
        <f t="shared" si="35"/>
        <v>0</v>
      </c>
      <c r="W100" s="22">
        <f t="shared" si="36"/>
        <v>0</v>
      </c>
      <c r="X100" s="22">
        <f t="shared" si="37"/>
        <v>0</v>
      </c>
    </row>
    <row r="101" spans="3:24" x14ac:dyDescent="0.3">
      <c r="C101" s="23" t="str">
        <f>IF('2. Børn_indtast'!C101="","",'2. Børn_indtast'!C101)</f>
        <v/>
      </c>
      <c r="D101" s="25">
        <f>IF(Inst_typ="Vuggestue","Vuggestue",IF(Inst_typ="Børnehave","Børnehave",IF(Inst_typ="Aldersintegreret institution","Aldersintegreret institution",IF(OR(Inst_typ="Vug og BH",Inst_typ="Kombi"),'2. Børn_indtast'!D101,0))))</f>
        <v>0</v>
      </c>
      <c r="E101" s="24" t="str">
        <f>IF('2. Børn_indtast'!E101="","",'2. Børn_indtast'!E101)</f>
        <v/>
      </c>
      <c r="F101" s="24" t="str">
        <f>IF('2. Børn_indtast'!F101="","",'2. Børn_indtast'!F101)</f>
        <v/>
      </c>
      <c r="G101" s="24" t="str">
        <f>IF('2. Børn_indtast'!G101="","",'2. Børn_indtast'!G101)</f>
        <v/>
      </c>
      <c r="H101" s="25" t="str">
        <f>IF('2. Børn_indtast'!H101="","",'2. Børn_indtast'!H101)</f>
        <v/>
      </c>
      <c r="I101" s="19" t="str">
        <f t="shared" si="22"/>
        <v>-</v>
      </c>
      <c r="J101" s="21" t="str">
        <f t="shared" si="23"/>
        <v>-</v>
      </c>
      <c r="K101" s="27">
        <f t="shared" si="24"/>
        <v>0</v>
      </c>
      <c r="L101" s="27">
        <f t="shared" si="25"/>
        <v>0</v>
      </c>
      <c r="M101" s="10">
        <f t="shared" si="26"/>
        <v>0</v>
      </c>
      <c r="N101" s="30">
        <f t="shared" si="27"/>
        <v>0</v>
      </c>
      <c r="O101" s="10">
        <f t="shared" si="28"/>
        <v>0</v>
      </c>
      <c r="P101" s="30">
        <f t="shared" si="29"/>
        <v>0</v>
      </c>
      <c r="Q101" s="27">
        <f t="shared" si="30"/>
        <v>0</v>
      </c>
      <c r="R101" s="38">
        <f t="shared" si="31"/>
        <v>0</v>
      </c>
      <c r="S101" s="39">
        <f t="shared" si="32"/>
        <v>0</v>
      </c>
      <c r="T101" s="10">
        <f t="shared" si="33"/>
        <v>0</v>
      </c>
      <c r="U101" s="30">
        <f t="shared" si="34"/>
        <v>0</v>
      </c>
      <c r="V101" s="22">
        <f t="shared" si="35"/>
        <v>0</v>
      </c>
      <c r="W101" s="22">
        <f t="shared" si="36"/>
        <v>0</v>
      </c>
      <c r="X101" s="22">
        <f t="shared" si="37"/>
        <v>0</v>
      </c>
    </row>
    <row r="102" spans="3:24" x14ac:dyDescent="0.3">
      <c r="C102" s="23" t="str">
        <f>IF('2. Børn_indtast'!C102="","",'2. Børn_indtast'!C102)</f>
        <v/>
      </c>
      <c r="D102" s="25">
        <f>IF(Inst_typ="Vuggestue","Vuggestue",IF(Inst_typ="Børnehave","Børnehave",IF(Inst_typ="Aldersintegreret institution","Aldersintegreret institution",IF(OR(Inst_typ="Vug og BH",Inst_typ="Kombi"),'2. Børn_indtast'!D102,0))))</f>
        <v>0</v>
      </c>
      <c r="E102" s="24" t="str">
        <f>IF('2. Børn_indtast'!E102="","",'2. Børn_indtast'!E102)</f>
        <v/>
      </c>
      <c r="F102" s="24" t="str">
        <f>IF('2. Børn_indtast'!F102="","",'2. Børn_indtast'!F102)</f>
        <v/>
      </c>
      <c r="G102" s="24" t="str">
        <f>IF('2. Børn_indtast'!G102="","",'2. Børn_indtast'!G102)</f>
        <v/>
      </c>
      <c r="H102" s="25" t="str">
        <f>IF('2. Børn_indtast'!H102="","",'2. Børn_indtast'!H102)</f>
        <v/>
      </c>
      <c r="I102" s="19" t="str">
        <f t="shared" si="22"/>
        <v>-</v>
      </c>
      <c r="J102" s="21" t="str">
        <f t="shared" si="23"/>
        <v>-</v>
      </c>
      <c r="K102" s="27">
        <f t="shared" si="24"/>
        <v>0</v>
      </c>
      <c r="L102" s="27">
        <f t="shared" si="25"/>
        <v>0</v>
      </c>
      <c r="M102" s="10">
        <f t="shared" si="26"/>
        <v>0</v>
      </c>
      <c r="N102" s="30">
        <f t="shared" si="27"/>
        <v>0</v>
      </c>
      <c r="O102" s="10">
        <f t="shared" si="28"/>
        <v>0</v>
      </c>
      <c r="P102" s="30">
        <f t="shared" si="29"/>
        <v>0</v>
      </c>
      <c r="Q102" s="27">
        <f t="shared" si="30"/>
        <v>0</v>
      </c>
      <c r="R102" s="38">
        <f t="shared" si="31"/>
        <v>0</v>
      </c>
      <c r="S102" s="39">
        <f t="shared" si="32"/>
        <v>0</v>
      </c>
      <c r="T102" s="10">
        <f t="shared" si="33"/>
        <v>0</v>
      </c>
      <c r="U102" s="30">
        <f t="shared" si="34"/>
        <v>0</v>
      </c>
      <c r="V102" s="22">
        <f t="shared" si="35"/>
        <v>0</v>
      </c>
      <c r="W102" s="22">
        <f t="shared" si="36"/>
        <v>0</v>
      </c>
      <c r="X102" s="22">
        <f t="shared" si="37"/>
        <v>0</v>
      </c>
    </row>
    <row r="103" spans="3:24" x14ac:dyDescent="0.3">
      <c r="C103" s="23" t="str">
        <f>IF('2. Børn_indtast'!C103="","",'2. Børn_indtast'!C103)</f>
        <v/>
      </c>
      <c r="D103" s="25">
        <f>IF(Inst_typ="Vuggestue","Vuggestue",IF(Inst_typ="Børnehave","Børnehave",IF(Inst_typ="Aldersintegreret institution","Aldersintegreret institution",IF(OR(Inst_typ="Vug og BH",Inst_typ="Kombi"),'2. Børn_indtast'!D103,0))))</f>
        <v>0</v>
      </c>
      <c r="E103" s="24" t="str">
        <f>IF('2. Børn_indtast'!E103="","",'2. Børn_indtast'!E103)</f>
        <v/>
      </c>
      <c r="F103" s="24" t="str">
        <f>IF('2. Børn_indtast'!F103="","",'2. Børn_indtast'!F103)</f>
        <v/>
      </c>
      <c r="G103" s="24" t="str">
        <f>IF('2. Børn_indtast'!G103="","",'2. Børn_indtast'!G103)</f>
        <v/>
      </c>
      <c r="H103" s="25" t="str">
        <f>IF('2. Børn_indtast'!H103="","",'2. Børn_indtast'!H103)</f>
        <v/>
      </c>
      <c r="I103" s="19" t="str">
        <f t="shared" si="22"/>
        <v>-</v>
      </c>
      <c r="J103" s="21" t="str">
        <f t="shared" si="23"/>
        <v>-</v>
      </c>
      <c r="K103" s="27">
        <f t="shared" si="24"/>
        <v>0</v>
      </c>
      <c r="L103" s="27">
        <f t="shared" si="25"/>
        <v>0</v>
      </c>
      <c r="M103" s="10">
        <f t="shared" si="26"/>
        <v>0</v>
      </c>
      <c r="N103" s="30">
        <f t="shared" si="27"/>
        <v>0</v>
      </c>
      <c r="O103" s="10">
        <f t="shared" si="28"/>
        <v>0</v>
      </c>
      <c r="P103" s="30">
        <f t="shared" si="29"/>
        <v>0</v>
      </c>
      <c r="Q103" s="27">
        <f t="shared" si="30"/>
        <v>0</v>
      </c>
      <c r="R103" s="38">
        <f t="shared" si="31"/>
        <v>0</v>
      </c>
      <c r="S103" s="39">
        <f t="shared" si="32"/>
        <v>0</v>
      </c>
      <c r="T103" s="10">
        <f t="shared" si="33"/>
        <v>0</v>
      </c>
      <c r="U103" s="30">
        <f t="shared" si="34"/>
        <v>0</v>
      </c>
      <c r="V103" s="22">
        <f t="shared" si="35"/>
        <v>0</v>
      </c>
      <c r="W103" s="22">
        <f t="shared" si="36"/>
        <v>0</v>
      </c>
      <c r="X103" s="22">
        <f t="shared" si="37"/>
        <v>0</v>
      </c>
    </row>
    <row r="104" spans="3:24" x14ac:dyDescent="0.3">
      <c r="C104" s="23" t="str">
        <f>IF('2. Børn_indtast'!C104="","",'2. Børn_indtast'!C104)</f>
        <v/>
      </c>
      <c r="D104" s="25">
        <f>IF(Inst_typ="Vuggestue","Vuggestue",IF(Inst_typ="Børnehave","Børnehave",IF(Inst_typ="Aldersintegreret institution","Aldersintegreret institution",IF(OR(Inst_typ="Vug og BH",Inst_typ="Kombi"),'2. Børn_indtast'!D104,0))))</f>
        <v>0</v>
      </c>
      <c r="E104" s="24" t="str">
        <f>IF('2. Børn_indtast'!E104="","",'2. Børn_indtast'!E104)</f>
        <v/>
      </c>
      <c r="F104" s="24" t="str">
        <f>IF('2. Børn_indtast'!F104="","",'2. Børn_indtast'!F104)</f>
        <v/>
      </c>
      <c r="G104" s="24" t="str">
        <f>IF('2. Børn_indtast'!G104="","",'2. Børn_indtast'!G104)</f>
        <v/>
      </c>
      <c r="H104" s="25" t="str">
        <f>IF('2. Børn_indtast'!H104="","",'2. Børn_indtast'!H104)</f>
        <v/>
      </c>
      <c r="I104" s="19" t="str">
        <f t="shared" si="22"/>
        <v>-</v>
      </c>
      <c r="J104" s="21" t="str">
        <f t="shared" si="23"/>
        <v>-</v>
      </c>
      <c r="K104" s="27">
        <f t="shared" si="24"/>
        <v>0</v>
      </c>
      <c r="L104" s="27">
        <f t="shared" si="25"/>
        <v>0</v>
      </c>
      <c r="M104" s="10">
        <f t="shared" si="26"/>
        <v>0</v>
      </c>
      <c r="N104" s="30">
        <f t="shared" si="27"/>
        <v>0</v>
      </c>
      <c r="O104" s="10">
        <f t="shared" si="28"/>
        <v>0</v>
      </c>
      <c r="P104" s="30">
        <f t="shared" si="29"/>
        <v>0</v>
      </c>
      <c r="Q104" s="27">
        <f t="shared" si="30"/>
        <v>0</v>
      </c>
      <c r="R104" s="38">
        <f t="shared" si="31"/>
        <v>0</v>
      </c>
      <c r="S104" s="39">
        <f t="shared" si="32"/>
        <v>0</v>
      </c>
      <c r="T104" s="10">
        <f t="shared" si="33"/>
        <v>0</v>
      </c>
      <c r="U104" s="30">
        <f t="shared" si="34"/>
        <v>0</v>
      </c>
      <c r="V104" s="22">
        <f t="shared" si="35"/>
        <v>0</v>
      </c>
      <c r="W104" s="22">
        <f t="shared" si="36"/>
        <v>0</v>
      </c>
      <c r="X104" s="22">
        <f t="shared" si="37"/>
        <v>0</v>
      </c>
    </row>
    <row r="105" spans="3:24" x14ac:dyDescent="0.3">
      <c r="C105" s="23" t="str">
        <f>IF('2. Børn_indtast'!C105="","",'2. Børn_indtast'!C105)</f>
        <v/>
      </c>
      <c r="D105" s="25">
        <f>IF(Inst_typ="Vuggestue","Vuggestue",IF(Inst_typ="Børnehave","Børnehave",IF(Inst_typ="Aldersintegreret institution","Aldersintegreret institution",IF(OR(Inst_typ="Vug og BH",Inst_typ="Kombi"),'2. Børn_indtast'!D105,0))))</f>
        <v>0</v>
      </c>
      <c r="E105" s="24" t="str">
        <f>IF('2. Børn_indtast'!E105="","",'2. Børn_indtast'!E105)</f>
        <v/>
      </c>
      <c r="F105" s="24" t="str">
        <f>IF('2. Børn_indtast'!F105="","",'2. Børn_indtast'!F105)</f>
        <v/>
      </c>
      <c r="G105" s="24" t="str">
        <f>IF('2. Børn_indtast'!G105="","",'2. Børn_indtast'!G105)</f>
        <v/>
      </c>
      <c r="H105" s="25" t="str">
        <f>IF('2. Børn_indtast'!H105="","",'2. Børn_indtast'!H105)</f>
        <v/>
      </c>
      <c r="I105" s="19" t="str">
        <f t="shared" si="22"/>
        <v>-</v>
      </c>
      <c r="J105" s="21" t="str">
        <f t="shared" si="23"/>
        <v>-</v>
      </c>
      <c r="K105" s="27">
        <f t="shared" si="24"/>
        <v>0</v>
      </c>
      <c r="L105" s="27">
        <f t="shared" si="25"/>
        <v>0</v>
      </c>
      <c r="M105" s="10">
        <f t="shared" si="26"/>
        <v>0</v>
      </c>
      <c r="N105" s="30">
        <f t="shared" si="27"/>
        <v>0</v>
      </c>
      <c r="O105" s="10">
        <f t="shared" si="28"/>
        <v>0</v>
      </c>
      <c r="P105" s="30">
        <f t="shared" si="29"/>
        <v>0</v>
      </c>
      <c r="Q105" s="27">
        <f t="shared" si="30"/>
        <v>0</v>
      </c>
      <c r="R105" s="38">
        <f t="shared" si="31"/>
        <v>0</v>
      </c>
      <c r="S105" s="39">
        <f t="shared" si="32"/>
        <v>0</v>
      </c>
      <c r="T105" s="10">
        <f t="shared" si="33"/>
        <v>0</v>
      </c>
      <c r="U105" s="30">
        <f t="shared" si="34"/>
        <v>0</v>
      </c>
      <c r="V105" s="22">
        <f t="shared" si="35"/>
        <v>0</v>
      </c>
      <c r="W105" s="22">
        <f t="shared" si="36"/>
        <v>0</v>
      </c>
      <c r="X105" s="22">
        <f t="shared" si="37"/>
        <v>0</v>
      </c>
    </row>
    <row r="106" spans="3:24" x14ac:dyDescent="0.3">
      <c r="C106" s="23" t="str">
        <f>IF('2. Børn_indtast'!C106="","",'2. Børn_indtast'!C106)</f>
        <v/>
      </c>
      <c r="D106" s="25">
        <f>IF(Inst_typ="Vuggestue","Vuggestue",IF(Inst_typ="Børnehave","Børnehave",IF(Inst_typ="Aldersintegreret institution","Aldersintegreret institution",IF(OR(Inst_typ="Vug og BH",Inst_typ="Kombi"),'2. Børn_indtast'!D106,0))))</f>
        <v>0</v>
      </c>
      <c r="E106" s="24" t="str">
        <f>IF('2. Børn_indtast'!E106="","",'2. Børn_indtast'!E106)</f>
        <v/>
      </c>
      <c r="F106" s="24" t="str">
        <f>IF('2. Børn_indtast'!F106="","",'2. Børn_indtast'!F106)</f>
        <v/>
      </c>
      <c r="G106" s="24" t="str">
        <f>IF('2. Børn_indtast'!G106="","",'2. Børn_indtast'!G106)</f>
        <v/>
      </c>
      <c r="H106" s="25" t="str">
        <f>IF('2. Børn_indtast'!H106="","",'2. Børn_indtast'!H106)</f>
        <v/>
      </c>
      <c r="I106" s="19" t="str">
        <f t="shared" si="22"/>
        <v>-</v>
      </c>
      <c r="J106" s="21" t="str">
        <f t="shared" si="23"/>
        <v>-</v>
      </c>
      <c r="K106" s="27">
        <f t="shared" si="24"/>
        <v>0</v>
      </c>
      <c r="L106" s="27">
        <f t="shared" si="25"/>
        <v>0</v>
      </c>
      <c r="M106" s="10">
        <f t="shared" si="26"/>
        <v>0</v>
      </c>
      <c r="N106" s="30">
        <f t="shared" si="27"/>
        <v>0</v>
      </c>
      <c r="O106" s="10">
        <f t="shared" si="28"/>
        <v>0</v>
      </c>
      <c r="P106" s="30">
        <f t="shared" si="29"/>
        <v>0</v>
      </c>
      <c r="Q106" s="27">
        <f t="shared" si="30"/>
        <v>0</v>
      </c>
      <c r="R106" s="38">
        <f t="shared" si="31"/>
        <v>0</v>
      </c>
      <c r="S106" s="39">
        <f t="shared" si="32"/>
        <v>0</v>
      </c>
      <c r="T106" s="10">
        <f t="shared" si="33"/>
        <v>0</v>
      </c>
      <c r="U106" s="30">
        <f t="shared" si="34"/>
        <v>0</v>
      </c>
      <c r="V106" s="22">
        <f t="shared" si="35"/>
        <v>0</v>
      </c>
      <c r="W106" s="22">
        <f t="shared" si="36"/>
        <v>0</v>
      </c>
      <c r="X106" s="22">
        <f t="shared" si="37"/>
        <v>0</v>
      </c>
    </row>
    <row r="107" spans="3:24" x14ac:dyDescent="0.3">
      <c r="C107" s="23" t="str">
        <f>IF('2. Børn_indtast'!C107="","",'2. Børn_indtast'!C107)</f>
        <v/>
      </c>
      <c r="D107" s="25">
        <f>IF(Inst_typ="Vuggestue","Vuggestue",IF(Inst_typ="Børnehave","Børnehave",IF(Inst_typ="Aldersintegreret institution","Aldersintegreret institution",IF(OR(Inst_typ="Vug og BH",Inst_typ="Kombi"),'2. Børn_indtast'!D107,0))))</f>
        <v>0</v>
      </c>
      <c r="E107" s="24" t="str">
        <f>IF('2. Børn_indtast'!E107="","",'2. Børn_indtast'!E107)</f>
        <v/>
      </c>
      <c r="F107" s="24" t="str">
        <f>IF('2. Børn_indtast'!F107="","",'2. Børn_indtast'!F107)</f>
        <v/>
      </c>
      <c r="G107" s="24" t="str">
        <f>IF('2. Børn_indtast'!G107="","",'2. Børn_indtast'!G107)</f>
        <v/>
      </c>
      <c r="H107" s="25" t="str">
        <f>IF('2. Børn_indtast'!H107="","",'2. Børn_indtast'!H107)</f>
        <v/>
      </c>
      <c r="I107" s="19" t="str">
        <f t="shared" si="22"/>
        <v>-</v>
      </c>
      <c r="J107" s="21" t="str">
        <f t="shared" si="23"/>
        <v>-</v>
      </c>
      <c r="K107" s="27">
        <f t="shared" si="24"/>
        <v>0</v>
      </c>
      <c r="L107" s="27">
        <f t="shared" si="25"/>
        <v>0</v>
      </c>
      <c r="M107" s="10">
        <f t="shared" si="26"/>
        <v>0</v>
      </c>
      <c r="N107" s="30">
        <f t="shared" si="27"/>
        <v>0</v>
      </c>
      <c r="O107" s="10">
        <f t="shared" si="28"/>
        <v>0</v>
      </c>
      <c r="P107" s="30">
        <f t="shared" si="29"/>
        <v>0</v>
      </c>
      <c r="Q107" s="27">
        <f t="shared" si="30"/>
        <v>0</v>
      </c>
      <c r="R107" s="38">
        <f t="shared" si="31"/>
        <v>0</v>
      </c>
      <c r="S107" s="39">
        <f t="shared" si="32"/>
        <v>0</v>
      </c>
      <c r="T107" s="10">
        <f t="shared" si="33"/>
        <v>0</v>
      </c>
      <c r="U107" s="30">
        <f t="shared" si="34"/>
        <v>0</v>
      </c>
      <c r="V107" s="22">
        <f t="shared" si="35"/>
        <v>0</v>
      </c>
      <c r="W107" s="22">
        <f t="shared" si="36"/>
        <v>0</v>
      </c>
      <c r="X107" s="22">
        <f t="shared" si="37"/>
        <v>0</v>
      </c>
    </row>
    <row r="108" spans="3:24" x14ac:dyDescent="0.3">
      <c r="C108" s="23" t="str">
        <f>IF('2. Børn_indtast'!C108="","",'2. Børn_indtast'!C108)</f>
        <v/>
      </c>
      <c r="D108" s="25">
        <f>IF(Inst_typ="Vuggestue","Vuggestue",IF(Inst_typ="Børnehave","Børnehave",IF(Inst_typ="Aldersintegreret institution","Aldersintegreret institution",IF(OR(Inst_typ="Vug og BH",Inst_typ="Kombi"),'2. Børn_indtast'!D108,0))))</f>
        <v>0</v>
      </c>
      <c r="E108" s="24" t="str">
        <f>IF('2. Børn_indtast'!E108="","",'2. Børn_indtast'!E108)</f>
        <v/>
      </c>
      <c r="F108" s="24" t="str">
        <f>IF('2. Børn_indtast'!F108="","",'2. Børn_indtast'!F108)</f>
        <v/>
      </c>
      <c r="G108" s="24" t="str">
        <f>IF('2. Børn_indtast'!G108="","",'2. Børn_indtast'!G108)</f>
        <v/>
      </c>
      <c r="H108" s="25" t="str">
        <f>IF('2. Børn_indtast'!H108="","",'2. Børn_indtast'!H108)</f>
        <v/>
      </c>
      <c r="I108" s="19" t="str">
        <f t="shared" si="22"/>
        <v>-</v>
      </c>
      <c r="J108" s="21" t="str">
        <f t="shared" si="23"/>
        <v>-</v>
      </c>
      <c r="K108" s="27">
        <f t="shared" si="24"/>
        <v>0</v>
      </c>
      <c r="L108" s="27">
        <f t="shared" si="25"/>
        <v>0</v>
      </c>
      <c r="M108" s="10">
        <f t="shared" si="26"/>
        <v>0</v>
      </c>
      <c r="N108" s="30">
        <f t="shared" si="27"/>
        <v>0</v>
      </c>
      <c r="O108" s="10">
        <f t="shared" si="28"/>
        <v>0</v>
      </c>
      <c r="P108" s="30">
        <f t="shared" si="29"/>
        <v>0</v>
      </c>
      <c r="Q108" s="27">
        <f t="shared" si="30"/>
        <v>0</v>
      </c>
      <c r="R108" s="38">
        <f t="shared" si="31"/>
        <v>0</v>
      </c>
      <c r="S108" s="39">
        <f t="shared" si="32"/>
        <v>0</v>
      </c>
      <c r="T108" s="10">
        <f t="shared" si="33"/>
        <v>0</v>
      </c>
      <c r="U108" s="30">
        <f t="shared" si="34"/>
        <v>0</v>
      </c>
      <c r="V108" s="22">
        <f t="shared" si="35"/>
        <v>0</v>
      </c>
      <c r="W108" s="22">
        <f t="shared" si="36"/>
        <v>0</v>
      </c>
      <c r="X108" s="22">
        <f t="shared" si="37"/>
        <v>0</v>
      </c>
    </row>
    <row r="109" spans="3:24" x14ac:dyDescent="0.3">
      <c r="C109" s="23" t="str">
        <f>IF('2. Børn_indtast'!C109="","",'2. Børn_indtast'!C109)</f>
        <v/>
      </c>
      <c r="D109" s="25">
        <f>IF(Inst_typ="Vuggestue","Vuggestue",IF(Inst_typ="Børnehave","Børnehave",IF(Inst_typ="Aldersintegreret institution","Aldersintegreret institution",IF(OR(Inst_typ="Vug og BH",Inst_typ="Kombi"),'2. Børn_indtast'!D109,0))))</f>
        <v>0</v>
      </c>
      <c r="E109" s="24" t="str">
        <f>IF('2. Børn_indtast'!E109="","",'2. Børn_indtast'!E109)</f>
        <v/>
      </c>
      <c r="F109" s="24" t="str">
        <f>IF('2. Børn_indtast'!F109="","",'2. Børn_indtast'!F109)</f>
        <v/>
      </c>
      <c r="G109" s="24" t="str">
        <f>IF('2. Børn_indtast'!G109="","",'2. Børn_indtast'!G109)</f>
        <v/>
      </c>
      <c r="H109" s="25" t="str">
        <f>IF('2. Børn_indtast'!H109="","",'2. Børn_indtast'!H109)</f>
        <v/>
      </c>
      <c r="I109" s="19" t="str">
        <f t="shared" si="22"/>
        <v>-</v>
      </c>
      <c r="J109" s="21" t="str">
        <f t="shared" si="23"/>
        <v>-</v>
      </c>
      <c r="K109" s="27">
        <f t="shared" si="24"/>
        <v>0</v>
      </c>
      <c r="L109" s="27">
        <f t="shared" si="25"/>
        <v>0</v>
      </c>
      <c r="M109" s="10">
        <f t="shared" si="26"/>
        <v>0</v>
      </c>
      <c r="N109" s="30">
        <f t="shared" si="27"/>
        <v>0</v>
      </c>
      <c r="O109" s="10">
        <f t="shared" si="28"/>
        <v>0</v>
      </c>
      <c r="P109" s="30">
        <f t="shared" si="29"/>
        <v>0</v>
      </c>
      <c r="Q109" s="27">
        <f t="shared" si="30"/>
        <v>0</v>
      </c>
      <c r="R109" s="38">
        <f t="shared" si="31"/>
        <v>0</v>
      </c>
      <c r="S109" s="39">
        <f t="shared" si="32"/>
        <v>0</v>
      </c>
      <c r="T109" s="10">
        <f t="shared" si="33"/>
        <v>0</v>
      </c>
      <c r="U109" s="30">
        <f t="shared" si="34"/>
        <v>0</v>
      </c>
      <c r="V109" s="22">
        <f t="shared" si="35"/>
        <v>0</v>
      </c>
      <c r="W109" s="22">
        <f t="shared" si="36"/>
        <v>0</v>
      </c>
      <c r="X109" s="22">
        <f t="shared" si="37"/>
        <v>0</v>
      </c>
    </row>
    <row r="110" spans="3:24" x14ac:dyDescent="0.3">
      <c r="C110" s="23" t="str">
        <f>IF('2. Børn_indtast'!C110="","",'2. Børn_indtast'!C110)</f>
        <v/>
      </c>
      <c r="D110" s="25">
        <f>IF(Inst_typ="Vuggestue","Vuggestue",IF(Inst_typ="Børnehave","Børnehave",IF(Inst_typ="Aldersintegreret institution","Aldersintegreret institution",IF(OR(Inst_typ="Vug og BH",Inst_typ="Kombi"),'2. Børn_indtast'!D110,0))))</f>
        <v>0</v>
      </c>
      <c r="E110" s="24" t="str">
        <f>IF('2. Børn_indtast'!E110="","",'2. Børn_indtast'!E110)</f>
        <v/>
      </c>
      <c r="F110" s="24" t="str">
        <f>IF('2. Børn_indtast'!F110="","",'2. Børn_indtast'!F110)</f>
        <v/>
      </c>
      <c r="G110" s="24" t="str">
        <f>IF('2. Børn_indtast'!G110="","",'2. Børn_indtast'!G110)</f>
        <v/>
      </c>
      <c r="H110" s="25" t="str">
        <f>IF('2. Børn_indtast'!H110="","",'2. Børn_indtast'!H110)</f>
        <v/>
      </c>
      <c r="I110" s="19" t="str">
        <f t="shared" si="22"/>
        <v>-</v>
      </c>
      <c r="J110" s="21" t="str">
        <f t="shared" si="23"/>
        <v>-</v>
      </c>
      <c r="K110" s="27">
        <f t="shared" si="24"/>
        <v>0</v>
      </c>
      <c r="L110" s="27">
        <f t="shared" si="25"/>
        <v>0</v>
      </c>
      <c r="M110" s="10">
        <f t="shared" si="26"/>
        <v>0</v>
      </c>
      <c r="N110" s="30">
        <f t="shared" si="27"/>
        <v>0</v>
      </c>
      <c r="O110" s="10">
        <f t="shared" si="28"/>
        <v>0</v>
      </c>
      <c r="P110" s="30">
        <f t="shared" si="29"/>
        <v>0</v>
      </c>
      <c r="Q110" s="27">
        <f t="shared" si="30"/>
        <v>0</v>
      </c>
      <c r="R110" s="38">
        <f t="shared" si="31"/>
        <v>0</v>
      </c>
      <c r="S110" s="39">
        <f t="shared" si="32"/>
        <v>0</v>
      </c>
      <c r="T110" s="10">
        <f t="shared" si="33"/>
        <v>0</v>
      </c>
      <c r="U110" s="30">
        <f t="shared" si="34"/>
        <v>0</v>
      </c>
      <c r="V110" s="22">
        <f t="shared" si="35"/>
        <v>0</v>
      </c>
      <c r="W110" s="22">
        <f t="shared" si="36"/>
        <v>0</v>
      </c>
      <c r="X110" s="22">
        <f t="shared" si="37"/>
        <v>0</v>
      </c>
    </row>
    <row r="111" spans="3:24" x14ac:dyDescent="0.3">
      <c r="C111" s="23" t="str">
        <f>IF('2. Børn_indtast'!C111="","",'2. Børn_indtast'!C111)</f>
        <v/>
      </c>
      <c r="D111" s="25">
        <f>IF(Inst_typ="Vuggestue","Vuggestue",IF(Inst_typ="Børnehave","Børnehave",IF(Inst_typ="Aldersintegreret institution","Aldersintegreret institution",IF(OR(Inst_typ="Vug og BH",Inst_typ="Kombi"),'2. Børn_indtast'!D111,0))))</f>
        <v>0</v>
      </c>
      <c r="E111" s="24" t="str">
        <f>IF('2. Børn_indtast'!E111="","",'2. Børn_indtast'!E111)</f>
        <v/>
      </c>
      <c r="F111" s="24" t="str">
        <f>IF('2. Børn_indtast'!F111="","",'2. Børn_indtast'!F111)</f>
        <v/>
      </c>
      <c r="G111" s="24" t="str">
        <f>IF('2. Børn_indtast'!G111="","",'2. Børn_indtast'!G111)</f>
        <v/>
      </c>
      <c r="H111" s="25" t="str">
        <f>IF('2. Børn_indtast'!H111="","",'2. Børn_indtast'!H111)</f>
        <v/>
      </c>
      <c r="I111" s="19" t="str">
        <f t="shared" si="22"/>
        <v>-</v>
      </c>
      <c r="J111" s="21" t="str">
        <f t="shared" si="23"/>
        <v>-</v>
      </c>
      <c r="K111" s="27">
        <f t="shared" si="24"/>
        <v>0</v>
      </c>
      <c r="L111" s="27">
        <f t="shared" si="25"/>
        <v>0</v>
      </c>
      <c r="M111" s="10">
        <f t="shared" si="26"/>
        <v>0</v>
      </c>
      <c r="N111" s="30">
        <f t="shared" si="27"/>
        <v>0</v>
      </c>
      <c r="O111" s="10">
        <f t="shared" si="28"/>
        <v>0</v>
      </c>
      <c r="P111" s="30">
        <f t="shared" si="29"/>
        <v>0</v>
      </c>
      <c r="Q111" s="27">
        <f t="shared" si="30"/>
        <v>0</v>
      </c>
      <c r="R111" s="38">
        <f t="shared" si="31"/>
        <v>0</v>
      </c>
      <c r="S111" s="39">
        <f t="shared" si="32"/>
        <v>0</v>
      </c>
      <c r="T111" s="10">
        <f t="shared" si="33"/>
        <v>0</v>
      </c>
      <c r="U111" s="30">
        <f t="shared" si="34"/>
        <v>0</v>
      </c>
      <c r="V111" s="22">
        <f t="shared" si="35"/>
        <v>0</v>
      </c>
      <c r="W111" s="22">
        <f t="shared" si="36"/>
        <v>0</v>
      </c>
      <c r="X111" s="22">
        <f t="shared" si="37"/>
        <v>0</v>
      </c>
    </row>
    <row r="112" spans="3:24" x14ac:dyDescent="0.3">
      <c r="C112" s="23" t="str">
        <f>IF('2. Børn_indtast'!C112="","",'2. Børn_indtast'!C112)</f>
        <v/>
      </c>
      <c r="D112" s="25">
        <f>IF(Inst_typ="Vuggestue","Vuggestue",IF(Inst_typ="Børnehave","Børnehave",IF(Inst_typ="Aldersintegreret institution","Aldersintegreret institution",IF(OR(Inst_typ="Vug og BH",Inst_typ="Kombi"),'2. Børn_indtast'!D112,0))))</f>
        <v>0</v>
      </c>
      <c r="E112" s="24" t="str">
        <f>IF('2. Børn_indtast'!E112="","",'2. Børn_indtast'!E112)</f>
        <v/>
      </c>
      <c r="F112" s="24" t="str">
        <f>IF('2. Børn_indtast'!F112="","",'2. Børn_indtast'!F112)</f>
        <v/>
      </c>
      <c r="G112" s="24" t="str">
        <f>IF('2. Børn_indtast'!G112="","",'2. Børn_indtast'!G112)</f>
        <v/>
      </c>
      <c r="H112" s="25" t="str">
        <f>IF('2. Børn_indtast'!H112="","",'2. Børn_indtast'!H112)</f>
        <v/>
      </c>
      <c r="I112" s="19" t="str">
        <f t="shared" si="22"/>
        <v>-</v>
      </c>
      <c r="J112" s="21" t="str">
        <f t="shared" si="23"/>
        <v>-</v>
      </c>
      <c r="K112" s="27">
        <f t="shared" si="24"/>
        <v>0</v>
      </c>
      <c r="L112" s="27">
        <f t="shared" si="25"/>
        <v>0</v>
      </c>
      <c r="M112" s="10">
        <f t="shared" si="26"/>
        <v>0</v>
      </c>
      <c r="N112" s="30">
        <f t="shared" si="27"/>
        <v>0</v>
      </c>
      <c r="O112" s="10">
        <f t="shared" si="28"/>
        <v>0</v>
      </c>
      <c r="P112" s="30">
        <f t="shared" si="29"/>
        <v>0</v>
      </c>
      <c r="Q112" s="27">
        <f t="shared" si="30"/>
        <v>0</v>
      </c>
      <c r="R112" s="38">
        <f t="shared" si="31"/>
        <v>0</v>
      </c>
      <c r="S112" s="39">
        <f t="shared" si="32"/>
        <v>0</v>
      </c>
      <c r="T112" s="10">
        <f t="shared" si="33"/>
        <v>0</v>
      </c>
      <c r="U112" s="30">
        <f t="shared" si="34"/>
        <v>0</v>
      </c>
      <c r="V112" s="22">
        <f t="shared" si="35"/>
        <v>0</v>
      </c>
      <c r="W112" s="22">
        <f t="shared" si="36"/>
        <v>0</v>
      </c>
      <c r="X112" s="22">
        <f t="shared" si="37"/>
        <v>0</v>
      </c>
    </row>
    <row r="113" spans="3:24" x14ac:dyDescent="0.3">
      <c r="C113" s="23" t="str">
        <f>IF('2. Børn_indtast'!C113="","",'2. Børn_indtast'!C113)</f>
        <v/>
      </c>
      <c r="D113" s="25">
        <f>IF(Inst_typ="Vuggestue","Vuggestue",IF(Inst_typ="Børnehave","Børnehave",IF(Inst_typ="Aldersintegreret institution","Aldersintegreret institution",IF(OR(Inst_typ="Vug og BH",Inst_typ="Kombi"),'2. Børn_indtast'!D113,0))))</f>
        <v>0</v>
      </c>
      <c r="E113" s="24" t="str">
        <f>IF('2. Børn_indtast'!E113="","",'2. Børn_indtast'!E113)</f>
        <v/>
      </c>
      <c r="F113" s="24" t="str">
        <f>IF('2. Børn_indtast'!F113="","",'2. Børn_indtast'!F113)</f>
        <v/>
      </c>
      <c r="G113" s="24" t="str">
        <f>IF('2. Børn_indtast'!G113="","",'2. Børn_indtast'!G113)</f>
        <v/>
      </c>
      <c r="H113" s="25" t="str">
        <f>IF('2. Børn_indtast'!H113="","",'2. Børn_indtast'!H113)</f>
        <v/>
      </c>
      <c r="I113" s="19" t="str">
        <f t="shared" si="22"/>
        <v>-</v>
      </c>
      <c r="J113" s="21" t="str">
        <f t="shared" si="23"/>
        <v>-</v>
      </c>
      <c r="K113" s="27">
        <f t="shared" si="24"/>
        <v>0</v>
      </c>
      <c r="L113" s="27">
        <f t="shared" si="25"/>
        <v>0</v>
      </c>
      <c r="M113" s="10">
        <f t="shared" si="26"/>
        <v>0</v>
      </c>
      <c r="N113" s="30">
        <f t="shared" si="27"/>
        <v>0</v>
      </c>
      <c r="O113" s="10">
        <f t="shared" si="28"/>
        <v>0</v>
      </c>
      <c r="P113" s="30">
        <f t="shared" si="29"/>
        <v>0</v>
      </c>
      <c r="Q113" s="27">
        <f t="shared" si="30"/>
        <v>0</v>
      </c>
      <c r="R113" s="38">
        <f t="shared" si="31"/>
        <v>0</v>
      </c>
      <c r="S113" s="39">
        <f t="shared" si="32"/>
        <v>0</v>
      </c>
      <c r="T113" s="10">
        <f t="shared" si="33"/>
        <v>0</v>
      </c>
      <c r="U113" s="30">
        <f t="shared" si="34"/>
        <v>0</v>
      </c>
      <c r="V113" s="22">
        <f t="shared" si="35"/>
        <v>0</v>
      </c>
      <c r="W113" s="22">
        <f t="shared" si="36"/>
        <v>0</v>
      </c>
      <c r="X113" s="22">
        <f t="shared" si="37"/>
        <v>0</v>
      </c>
    </row>
    <row r="114" spans="3:24" x14ac:dyDescent="0.3">
      <c r="C114" s="23" t="str">
        <f>IF('2. Børn_indtast'!C114="","",'2. Børn_indtast'!C114)</f>
        <v/>
      </c>
      <c r="D114" s="25">
        <f>IF(Inst_typ="Vuggestue","Vuggestue",IF(Inst_typ="Børnehave","Børnehave",IF(Inst_typ="Aldersintegreret institution","Aldersintegreret institution",IF(OR(Inst_typ="Vug og BH",Inst_typ="Kombi"),'2. Børn_indtast'!D114,0))))</f>
        <v>0</v>
      </c>
      <c r="E114" s="24" t="str">
        <f>IF('2. Børn_indtast'!E114="","",'2. Børn_indtast'!E114)</f>
        <v/>
      </c>
      <c r="F114" s="24" t="str">
        <f>IF('2. Børn_indtast'!F114="","",'2. Børn_indtast'!F114)</f>
        <v/>
      </c>
      <c r="G114" s="24" t="str">
        <f>IF('2. Børn_indtast'!G114="","",'2. Børn_indtast'!G114)</f>
        <v/>
      </c>
      <c r="H114" s="25" t="str">
        <f>IF('2. Børn_indtast'!H114="","",'2. Børn_indtast'!H114)</f>
        <v/>
      </c>
      <c r="I114" s="19" t="str">
        <f t="shared" si="22"/>
        <v>-</v>
      </c>
      <c r="J114" s="21" t="str">
        <f t="shared" si="23"/>
        <v>-</v>
      </c>
      <c r="K114" s="27">
        <f t="shared" si="24"/>
        <v>0</v>
      </c>
      <c r="L114" s="27">
        <f t="shared" si="25"/>
        <v>0</v>
      </c>
      <c r="M114" s="10">
        <f t="shared" si="26"/>
        <v>0</v>
      </c>
      <c r="N114" s="30">
        <f t="shared" si="27"/>
        <v>0</v>
      </c>
      <c r="O114" s="10">
        <f t="shared" si="28"/>
        <v>0</v>
      </c>
      <c r="P114" s="30">
        <f t="shared" si="29"/>
        <v>0</v>
      </c>
      <c r="Q114" s="27">
        <f t="shared" si="30"/>
        <v>0</v>
      </c>
      <c r="R114" s="38">
        <f t="shared" si="31"/>
        <v>0</v>
      </c>
      <c r="S114" s="39">
        <f t="shared" si="32"/>
        <v>0</v>
      </c>
      <c r="T114" s="10">
        <f t="shared" si="33"/>
        <v>0</v>
      </c>
      <c r="U114" s="30">
        <f t="shared" si="34"/>
        <v>0</v>
      </c>
      <c r="V114" s="22">
        <f t="shared" si="35"/>
        <v>0</v>
      </c>
      <c r="W114" s="22">
        <f t="shared" si="36"/>
        <v>0</v>
      </c>
      <c r="X114" s="22">
        <f t="shared" si="37"/>
        <v>0</v>
      </c>
    </row>
    <row r="115" spans="3:24" x14ac:dyDescent="0.3">
      <c r="C115" s="23" t="str">
        <f>IF('2. Børn_indtast'!C115="","",'2. Børn_indtast'!C115)</f>
        <v/>
      </c>
      <c r="D115" s="25">
        <f>IF(Inst_typ="Vuggestue","Vuggestue",IF(Inst_typ="Børnehave","Børnehave",IF(Inst_typ="Aldersintegreret institution","Aldersintegreret institution",IF(OR(Inst_typ="Vug og BH",Inst_typ="Kombi"),'2. Børn_indtast'!D115,0))))</f>
        <v>0</v>
      </c>
      <c r="E115" s="24" t="str">
        <f>IF('2. Børn_indtast'!E115="","",'2. Børn_indtast'!E115)</f>
        <v/>
      </c>
      <c r="F115" s="24" t="str">
        <f>IF('2. Børn_indtast'!F115="","",'2. Børn_indtast'!F115)</f>
        <v/>
      </c>
      <c r="G115" s="24" t="str">
        <f>IF('2. Børn_indtast'!G115="","",'2. Børn_indtast'!G115)</f>
        <v/>
      </c>
      <c r="H115" s="25" t="str">
        <f>IF('2. Børn_indtast'!H115="","",'2. Børn_indtast'!H115)</f>
        <v/>
      </c>
      <c r="I115" s="19" t="str">
        <f t="shared" si="22"/>
        <v>-</v>
      </c>
      <c r="J115" s="21" t="str">
        <f t="shared" si="23"/>
        <v>-</v>
      </c>
      <c r="K115" s="27">
        <f t="shared" si="24"/>
        <v>0</v>
      </c>
      <c r="L115" s="27">
        <f t="shared" si="25"/>
        <v>0</v>
      </c>
      <c r="M115" s="10">
        <f t="shared" si="26"/>
        <v>0</v>
      </c>
      <c r="N115" s="30">
        <f t="shared" si="27"/>
        <v>0</v>
      </c>
      <c r="O115" s="10">
        <f t="shared" si="28"/>
        <v>0</v>
      </c>
      <c r="P115" s="30">
        <f t="shared" si="29"/>
        <v>0</v>
      </c>
      <c r="Q115" s="27">
        <f t="shared" si="30"/>
        <v>0</v>
      </c>
      <c r="R115" s="38">
        <f t="shared" si="31"/>
        <v>0</v>
      </c>
      <c r="S115" s="39">
        <f t="shared" si="32"/>
        <v>0</v>
      </c>
      <c r="T115" s="10">
        <f t="shared" si="33"/>
        <v>0</v>
      </c>
      <c r="U115" s="30">
        <f t="shared" si="34"/>
        <v>0</v>
      </c>
      <c r="V115" s="22">
        <f t="shared" si="35"/>
        <v>0</v>
      </c>
      <c r="W115" s="22">
        <f t="shared" si="36"/>
        <v>0</v>
      </c>
      <c r="X115" s="22">
        <f t="shared" si="37"/>
        <v>0</v>
      </c>
    </row>
    <row r="116" spans="3:24" x14ac:dyDescent="0.3">
      <c r="C116" s="23" t="str">
        <f>IF('2. Børn_indtast'!C116="","",'2. Børn_indtast'!C116)</f>
        <v/>
      </c>
      <c r="D116" s="25">
        <f>IF(Inst_typ="Vuggestue","Vuggestue",IF(Inst_typ="Børnehave","Børnehave",IF(Inst_typ="Aldersintegreret institution","Aldersintegreret institution",IF(OR(Inst_typ="Vug og BH",Inst_typ="Kombi"),'2. Børn_indtast'!D116,0))))</f>
        <v>0</v>
      </c>
      <c r="E116" s="24" t="str">
        <f>IF('2. Børn_indtast'!E116="","",'2. Børn_indtast'!E116)</f>
        <v/>
      </c>
      <c r="F116" s="24" t="str">
        <f>IF('2. Børn_indtast'!F116="","",'2. Børn_indtast'!F116)</f>
        <v/>
      </c>
      <c r="G116" s="24" t="str">
        <f>IF('2. Børn_indtast'!G116="","",'2. Børn_indtast'!G116)</f>
        <v/>
      </c>
      <c r="H116" s="25" t="str">
        <f>IF('2. Børn_indtast'!H116="","",'2. Børn_indtast'!H116)</f>
        <v/>
      </c>
      <c r="I116" s="19" t="str">
        <f t="shared" si="22"/>
        <v>-</v>
      </c>
      <c r="J116" s="21" t="str">
        <f t="shared" si="23"/>
        <v>-</v>
      </c>
      <c r="K116" s="27">
        <f t="shared" si="24"/>
        <v>0</v>
      </c>
      <c r="L116" s="27">
        <f t="shared" si="25"/>
        <v>0</v>
      </c>
      <c r="M116" s="10">
        <f t="shared" si="26"/>
        <v>0</v>
      </c>
      <c r="N116" s="30">
        <f t="shared" si="27"/>
        <v>0</v>
      </c>
      <c r="O116" s="10">
        <f t="shared" si="28"/>
        <v>0</v>
      </c>
      <c r="P116" s="30">
        <f t="shared" si="29"/>
        <v>0</v>
      </c>
      <c r="Q116" s="27">
        <f t="shared" si="30"/>
        <v>0</v>
      </c>
      <c r="R116" s="38">
        <f t="shared" si="31"/>
        <v>0</v>
      </c>
      <c r="S116" s="39">
        <f t="shared" si="32"/>
        <v>0</v>
      </c>
      <c r="T116" s="10">
        <f t="shared" si="33"/>
        <v>0</v>
      </c>
      <c r="U116" s="30">
        <f t="shared" si="34"/>
        <v>0</v>
      </c>
      <c r="V116" s="22">
        <f t="shared" si="35"/>
        <v>0</v>
      </c>
      <c r="W116" s="22">
        <f t="shared" si="36"/>
        <v>0</v>
      </c>
      <c r="X116" s="22">
        <f t="shared" si="37"/>
        <v>0</v>
      </c>
    </row>
    <row r="117" spans="3:24" x14ac:dyDescent="0.3">
      <c r="C117" s="23" t="str">
        <f>IF('2. Børn_indtast'!C117="","",'2. Børn_indtast'!C117)</f>
        <v/>
      </c>
      <c r="D117" s="25">
        <f>IF(Inst_typ="Vuggestue","Vuggestue",IF(Inst_typ="Børnehave","Børnehave",IF(Inst_typ="Aldersintegreret institution","Aldersintegreret institution",IF(OR(Inst_typ="Vug og BH",Inst_typ="Kombi"),'2. Børn_indtast'!D117,0))))</f>
        <v>0</v>
      </c>
      <c r="E117" s="24" t="str">
        <f>IF('2. Børn_indtast'!E117="","",'2. Børn_indtast'!E117)</f>
        <v/>
      </c>
      <c r="F117" s="24" t="str">
        <f>IF('2. Børn_indtast'!F117="","",'2. Børn_indtast'!F117)</f>
        <v/>
      </c>
      <c r="G117" s="24" t="str">
        <f>IF('2. Børn_indtast'!G117="","",'2. Børn_indtast'!G117)</f>
        <v/>
      </c>
      <c r="H117" s="25" t="str">
        <f>IF('2. Børn_indtast'!H117="","",'2. Børn_indtast'!H117)</f>
        <v/>
      </c>
      <c r="I117" s="19" t="str">
        <f t="shared" si="22"/>
        <v>-</v>
      </c>
      <c r="J117" s="21" t="str">
        <f t="shared" si="23"/>
        <v>-</v>
      </c>
      <c r="K117" s="27">
        <f t="shared" si="24"/>
        <v>0</v>
      </c>
      <c r="L117" s="27">
        <f t="shared" si="25"/>
        <v>0</v>
      </c>
      <c r="M117" s="10">
        <f t="shared" si="26"/>
        <v>0</v>
      </c>
      <c r="N117" s="30">
        <f t="shared" si="27"/>
        <v>0</v>
      </c>
      <c r="O117" s="10">
        <f t="shared" si="28"/>
        <v>0</v>
      </c>
      <c r="P117" s="30">
        <f t="shared" si="29"/>
        <v>0</v>
      </c>
      <c r="Q117" s="27">
        <f t="shared" si="30"/>
        <v>0</v>
      </c>
      <c r="R117" s="38">
        <f t="shared" si="31"/>
        <v>0</v>
      </c>
      <c r="S117" s="39">
        <f t="shared" si="32"/>
        <v>0</v>
      </c>
      <c r="T117" s="10">
        <f t="shared" si="33"/>
        <v>0</v>
      </c>
      <c r="U117" s="30">
        <f t="shared" si="34"/>
        <v>0</v>
      </c>
      <c r="V117" s="22">
        <f t="shared" si="35"/>
        <v>0</v>
      </c>
      <c r="W117" s="22">
        <f t="shared" si="36"/>
        <v>0</v>
      </c>
      <c r="X117" s="22">
        <f t="shared" si="37"/>
        <v>0</v>
      </c>
    </row>
    <row r="118" spans="3:24" x14ac:dyDescent="0.3">
      <c r="C118" s="23" t="str">
        <f>IF('2. Børn_indtast'!C118="","",'2. Børn_indtast'!C118)</f>
        <v/>
      </c>
      <c r="D118" s="25">
        <f>IF(Inst_typ="Vuggestue","Vuggestue",IF(Inst_typ="Børnehave","Børnehave",IF(Inst_typ="Aldersintegreret institution","Aldersintegreret institution",IF(OR(Inst_typ="Vug og BH",Inst_typ="Kombi"),'2. Børn_indtast'!D118,0))))</f>
        <v>0</v>
      </c>
      <c r="E118" s="24" t="str">
        <f>IF('2. Børn_indtast'!E118="","",'2. Børn_indtast'!E118)</f>
        <v/>
      </c>
      <c r="F118" s="24" t="str">
        <f>IF('2. Børn_indtast'!F118="","",'2. Børn_indtast'!F118)</f>
        <v/>
      </c>
      <c r="G118" s="24" t="str">
        <f>IF('2. Børn_indtast'!G118="","",'2. Børn_indtast'!G118)</f>
        <v/>
      </c>
      <c r="H118" s="25" t="str">
        <f>IF('2. Børn_indtast'!H118="","",'2. Børn_indtast'!H118)</f>
        <v/>
      </c>
      <c r="I118" s="19" t="str">
        <f t="shared" si="22"/>
        <v>-</v>
      </c>
      <c r="J118" s="21" t="str">
        <f t="shared" si="23"/>
        <v>-</v>
      </c>
      <c r="K118" s="27">
        <f t="shared" si="24"/>
        <v>0</v>
      </c>
      <c r="L118" s="27">
        <f t="shared" si="25"/>
        <v>0</v>
      </c>
      <c r="M118" s="10">
        <f t="shared" si="26"/>
        <v>0</v>
      </c>
      <c r="N118" s="30">
        <f t="shared" si="27"/>
        <v>0</v>
      </c>
      <c r="O118" s="10">
        <f t="shared" si="28"/>
        <v>0</v>
      </c>
      <c r="P118" s="30">
        <f t="shared" si="29"/>
        <v>0</v>
      </c>
      <c r="Q118" s="27">
        <f t="shared" si="30"/>
        <v>0</v>
      </c>
      <c r="R118" s="38">
        <f t="shared" si="31"/>
        <v>0</v>
      </c>
      <c r="S118" s="39">
        <f t="shared" si="32"/>
        <v>0</v>
      </c>
      <c r="T118" s="10">
        <f t="shared" si="33"/>
        <v>0</v>
      </c>
      <c r="U118" s="30">
        <f t="shared" si="34"/>
        <v>0</v>
      </c>
      <c r="V118" s="22">
        <f t="shared" si="35"/>
        <v>0</v>
      </c>
      <c r="W118" s="22">
        <f t="shared" si="36"/>
        <v>0</v>
      </c>
      <c r="X118" s="22">
        <f t="shared" si="37"/>
        <v>0</v>
      </c>
    </row>
    <row r="119" spans="3:24" x14ac:dyDescent="0.3">
      <c r="C119" s="23" t="str">
        <f>IF('2. Børn_indtast'!C119="","",'2. Børn_indtast'!C119)</f>
        <v/>
      </c>
      <c r="D119" s="25">
        <f>IF(Inst_typ="Vuggestue","Vuggestue",IF(Inst_typ="Børnehave","Børnehave",IF(Inst_typ="Aldersintegreret institution","Aldersintegreret institution",IF(OR(Inst_typ="Vug og BH",Inst_typ="Kombi"),'2. Børn_indtast'!D119,0))))</f>
        <v>0</v>
      </c>
      <c r="E119" s="24" t="str">
        <f>IF('2. Børn_indtast'!E119="","",'2. Børn_indtast'!E119)</f>
        <v/>
      </c>
      <c r="F119" s="24" t="str">
        <f>IF('2. Børn_indtast'!F119="","",'2. Børn_indtast'!F119)</f>
        <v/>
      </c>
      <c r="G119" s="24" t="str">
        <f>IF('2. Børn_indtast'!G119="","",'2. Børn_indtast'!G119)</f>
        <v/>
      </c>
      <c r="H119" s="25" t="str">
        <f>IF('2. Børn_indtast'!H119="","",'2. Børn_indtast'!H119)</f>
        <v/>
      </c>
      <c r="I119" s="19" t="str">
        <f t="shared" si="22"/>
        <v>-</v>
      </c>
      <c r="J119" s="21" t="str">
        <f t="shared" si="23"/>
        <v>-</v>
      </c>
      <c r="K119" s="27">
        <f t="shared" si="24"/>
        <v>0</v>
      </c>
      <c r="L119" s="27">
        <f t="shared" si="25"/>
        <v>0</v>
      </c>
      <c r="M119" s="10">
        <f t="shared" si="26"/>
        <v>0</v>
      </c>
      <c r="N119" s="30">
        <f t="shared" si="27"/>
        <v>0</v>
      </c>
      <c r="O119" s="10">
        <f t="shared" si="28"/>
        <v>0</v>
      </c>
      <c r="P119" s="30">
        <f t="shared" si="29"/>
        <v>0</v>
      </c>
      <c r="Q119" s="27">
        <f t="shared" si="30"/>
        <v>0</v>
      </c>
      <c r="R119" s="38">
        <f t="shared" si="31"/>
        <v>0</v>
      </c>
      <c r="S119" s="39">
        <f t="shared" si="32"/>
        <v>0</v>
      </c>
      <c r="T119" s="10">
        <f t="shared" si="33"/>
        <v>0</v>
      </c>
      <c r="U119" s="30">
        <f t="shared" si="34"/>
        <v>0</v>
      </c>
      <c r="V119" s="22">
        <f t="shared" si="35"/>
        <v>0</v>
      </c>
      <c r="W119" s="22">
        <f t="shared" si="36"/>
        <v>0</v>
      </c>
      <c r="X119" s="22">
        <f t="shared" si="37"/>
        <v>0</v>
      </c>
    </row>
    <row r="120" spans="3:24" x14ac:dyDescent="0.3">
      <c r="C120" s="23" t="str">
        <f>IF('2. Børn_indtast'!C120="","",'2. Børn_indtast'!C120)</f>
        <v/>
      </c>
      <c r="D120" s="25">
        <f>IF(Inst_typ="Vuggestue","Vuggestue",IF(Inst_typ="Børnehave","Børnehave",IF(Inst_typ="Aldersintegreret institution","Aldersintegreret institution",IF(OR(Inst_typ="Vug og BH",Inst_typ="Kombi"),'2. Børn_indtast'!D120,0))))</f>
        <v>0</v>
      </c>
      <c r="E120" s="24" t="str">
        <f>IF('2. Børn_indtast'!E120="","",'2. Børn_indtast'!E120)</f>
        <v/>
      </c>
      <c r="F120" s="24" t="str">
        <f>IF('2. Børn_indtast'!F120="","",'2. Børn_indtast'!F120)</f>
        <v/>
      </c>
      <c r="G120" s="24" t="str">
        <f>IF('2. Børn_indtast'!G120="","",'2. Børn_indtast'!G120)</f>
        <v/>
      </c>
      <c r="H120" s="25" t="str">
        <f>IF('2. Børn_indtast'!H120="","",'2. Børn_indtast'!H120)</f>
        <v/>
      </c>
      <c r="I120" s="19" t="str">
        <f t="shared" si="22"/>
        <v>-</v>
      </c>
      <c r="J120" s="21" t="str">
        <f t="shared" si="23"/>
        <v>-</v>
      </c>
      <c r="K120" s="27">
        <f t="shared" si="24"/>
        <v>0</v>
      </c>
      <c r="L120" s="27">
        <f t="shared" si="25"/>
        <v>0</v>
      </c>
      <c r="M120" s="10">
        <f t="shared" si="26"/>
        <v>0</v>
      </c>
      <c r="N120" s="30">
        <f t="shared" si="27"/>
        <v>0</v>
      </c>
      <c r="O120" s="10">
        <f t="shared" si="28"/>
        <v>0</v>
      </c>
      <c r="P120" s="30">
        <f t="shared" si="29"/>
        <v>0</v>
      </c>
      <c r="Q120" s="27">
        <f t="shared" si="30"/>
        <v>0</v>
      </c>
      <c r="R120" s="38">
        <f t="shared" si="31"/>
        <v>0</v>
      </c>
      <c r="S120" s="39">
        <f t="shared" si="32"/>
        <v>0</v>
      </c>
      <c r="T120" s="10">
        <f t="shared" si="33"/>
        <v>0</v>
      </c>
      <c r="U120" s="30">
        <f t="shared" si="34"/>
        <v>0</v>
      </c>
      <c r="V120" s="22">
        <f t="shared" si="35"/>
        <v>0</v>
      </c>
      <c r="W120" s="22">
        <f t="shared" si="36"/>
        <v>0</v>
      </c>
      <c r="X120" s="22">
        <f t="shared" si="37"/>
        <v>0</v>
      </c>
    </row>
    <row r="121" spans="3:24" x14ac:dyDescent="0.3">
      <c r="C121" s="23" t="str">
        <f>IF('2. Børn_indtast'!C121="","",'2. Børn_indtast'!C121)</f>
        <v/>
      </c>
      <c r="D121" s="25">
        <f>IF(Inst_typ="Vuggestue","Vuggestue",IF(Inst_typ="Børnehave","Børnehave",IF(Inst_typ="Aldersintegreret institution","Aldersintegreret institution",IF(OR(Inst_typ="Vug og BH",Inst_typ="Kombi"),'2. Børn_indtast'!D121,0))))</f>
        <v>0</v>
      </c>
      <c r="E121" s="24" t="str">
        <f>IF('2. Børn_indtast'!E121="","",'2. Børn_indtast'!E121)</f>
        <v/>
      </c>
      <c r="F121" s="24" t="str">
        <f>IF('2. Børn_indtast'!F121="","",'2. Børn_indtast'!F121)</f>
        <v/>
      </c>
      <c r="G121" s="24" t="str">
        <f>IF('2. Børn_indtast'!G121="","",'2. Børn_indtast'!G121)</f>
        <v/>
      </c>
      <c r="H121" s="25" t="str">
        <f>IF('2. Børn_indtast'!H121="","",'2. Børn_indtast'!H121)</f>
        <v/>
      </c>
      <c r="I121" s="19" t="str">
        <f t="shared" si="22"/>
        <v>-</v>
      </c>
      <c r="J121" s="21" t="str">
        <f t="shared" si="23"/>
        <v>-</v>
      </c>
      <c r="K121" s="27">
        <f t="shared" si="24"/>
        <v>0</v>
      </c>
      <c r="L121" s="27">
        <f t="shared" si="25"/>
        <v>0</v>
      </c>
      <c r="M121" s="10">
        <f t="shared" si="26"/>
        <v>0</v>
      </c>
      <c r="N121" s="30">
        <f t="shared" si="27"/>
        <v>0</v>
      </c>
      <c r="O121" s="10">
        <f t="shared" si="28"/>
        <v>0</v>
      </c>
      <c r="P121" s="30">
        <f t="shared" si="29"/>
        <v>0</v>
      </c>
      <c r="Q121" s="27">
        <f t="shared" si="30"/>
        <v>0</v>
      </c>
      <c r="R121" s="38">
        <f t="shared" si="31"/>
        <v>0</v>
      </c>
      <c r="S121" s="39">
        <f t="shared" si="32"/>
        <v>0</v>
      </c>
      <c r="T121" s="10">
        <f t="shared" si="33"/>
        <v>0</v>
      </c>
      <c r="U121" s="30">
        <f t="shared" si="34"/>
        <v>0</v>
      </c>
      <c r="V121" s="22">
        <f t="shared" si="35"/>
        <v>0</v>
      </c>
      <c r="W121" s="22">
        <f t="shared" si="36"/>
        <v>0</v>
      </c>
      <c r="X121" s="22">
        <f t="shared" si="37"/>
        <v>0</v>
      </c>
    </row>
    <row r="122" spans="3:24" x14ac:dyDescent="0.3">
      <c r="C122" s="23" t="str">
        <f>IF('2. Børn_indtast'!C122="","",'2. Børn_indtast'!C122)</f>
        <v/>
      </c>
      <c r="D122" s="25">
        <f>IF(Inst_typ="Vuggestue","Vuggestue",IF(Inst_typ="Børnehave","Børnehave",IF(Inst_typ="Aldersintegreret institution","Aldersintegreret institution",IF(OR(Inst_typ="Vug og BH",Inst_typ="Kombi"),'2. Børn_indtast'!D122,0))))</f>
        <v>0</v>
      </c>
      <c r="E122" s="24" t="str">
        <f>IF('2. Børn_indtast'!E122="","",'2. Børn_indtast'!E122)</f>
        <v/>
      </c>
      <c r="F122" s="24" t="str">
        <f>IF('2. Børn_indtast'!F122="","",'2. Børn_indtast'!F122)</f>
        <v/>
      </c>
      <c r="G122" s="24" t="str">
        <f>IF('2. Børn_indtast'!G122="","",'2. Børn_indtast'!G122)</f>
        <v/>
      </c>
      <c r="H122" s="25" t="str">
        <f>IF('2. Børn_indtast'!H122="","",'2. Børn_indtast'!H122)</f>
        <v/>
      </c>
      <c r="I122" s="19" t="str">
        <f t="shared" si="22"/>
        <v>-</v>
      </c>
      <c r="J122" s="21" t="str">
        <f t="shared" si="23"/>
        <v>-</v>
      </c>
      <c r="K122" s="27">
        <f t="shared" si="24"/>
        <v>0</v>
      </c>
      <c r="L122" s="27">
        <f t="shared" si="25"/>
        <v>0</v>
      </c>
      <c r="M122" s="10">
        <f t="shared" si="26"/>
        <v>0</v>
      </c>
      <c r="N122" s="30">
        <f t="shared" si="27"/>
        <v>0</v>
      </c>
      <c r="O122" s="10">
        <f t="shared" si="28"/>
        <v>0</v>
      </c>
      <c r="P122" s="30">
        <f t="shared" si="29"/>
        <v>0</v>
      </c>
      <c r="Q122" s="27">
        <f t="shared" si="30"/>
        <v>0</v>
      </c>
      <c r="R122" s="38">
        <f t="shared" si="31"/>
        <v>0</v>
      </c>
      <c r="S122" s="39">
        <f t="shared" si="32"/>
        <v>0</v>
      </c>
      <c r="T122" s="10">
        <f t="shared" si="33"/>
        <v>0</v>
      </c>
      <c r="U122" s="30">
        <f t="shared" si="34"/>
        <v>0</v>
      </c>
      <c r="V122" s="22">
        <f t="shared" si="35"/>
        <v>0</v>
      </c>
      <c r="W122" s="22">
        <f t="shared" si="36"/>
        <v>0</v>
      </c>
      <c r="X122" s="22">
        <f t="shared" si="37"/>
        <v>0</v>
      </c>
    </row>
    <row r="123" spans="3:24" x14ac:dyDescent="0.3">
      <c r="C123" s="23" t="str">
        <f>IF('2. Børn_indtast'!C123="","",'2. Børn_indtast'!C123)</f>
        <v/>
      </c>
      <c r="D123" s="25">
        <f>IF(Inst_typ="Vuggestue","Vuggestue",IF(Inst_typ="Børnehave","Børnehave",IF(Inst_typ="Aldersintegreret institution","Aldersintegreret institution",IF(OR(Inst_typ="Vug og BH",Inst_typ="Kombi"),'2. Børn_indtast'!D123,0))))</f>
        <v>0</v>
      </c>
      <c r="E123" s="24" t="str">
        <f>IF('2. Børn_indtast'!E123="","",'2. Børn_indtast'!E123)</f>
        <v/>
      </c>
      <c r="F123" s="24" t="str">
        <f>IF('2. Børn_indtast'!F123="","",'2. Børn_indtast'!F123)</f>
        <v/>
      </c>
      <c r="G123" s="24" t="str">
        <f>IF('2. Børn_indtast'!G123="","",'2. Børn_indtast'!G123)</f>
        <v/>
      </c>
      <c r="H123" s="25" t="str">
        <f>IF('2. Børn_indtast'!H123="","",'2. Børn_indtast'!H123)</f>
        <v/>
      </c>
      <c r="I123" s="19" t="str">
        <f t="shared" si="22"/>
        <v>-</v>
      </c>
      <c r="J123" s="21" t="str">
        <f t="shared" si="23"/>
        <v>-</v>
      </c>
      <c r="K123" s="27">
        <f t="shared" si="24"/>
        <v>0</v>
      </c>
      <c r="L123" s="27">
        <f t="shared" si="25"/>
        <v>0</v>
      </c>
      <c r="M123" s="10">
        <f t="shared" si="26"/>
        <v>0</v>
      </c>
      <c r="N123" s="30">
        <f t="shared" si="27"/>
        <v>0</v>
      </c>
      <c r="O123" s="10">
        <f t="shared" si="28"/>
        <v>0</v>
      </c>
      <c r="P123" s="30">
        <f t="shared" si="29"/>
        <v>0</v>
      </c>
      <c r="Q123" s="27">
        <f t="shared" si="30"/>
        <v>0</v>
      </c>
      <c r="R123" s="38">
        <f t="shared" si="31"/>
        <v>0</v>
      </c>
      <c r="S123" s="39">
        <f t="shared" si="32"/>
        <v>0</v>
      </c>
      <c r="T123" s="10">
        <f t="shared" si="33"/>
        <v>0</v>
      </c>
      <c r="U123" s="30">
        <f t="shared" si="34"/>
        <v>0</v>
      </c>
      <c r="V123" s="22">
        <f t="shared" si="35"/>
        <v>0</v>
      </c>
      <c r="W123" s="22">
        <f t="shared" si="36"/>
        <v>0</v>
      </c>
      <c r="X123" s="22">
        <f t="shared" si="37"/>
        <v>0</v>
      </c>
    </row>
    <row r="124" spans="3:24" x14ac:dyDescent="0.3">
      <c r="C124" s="23" t="str">
        <f>IF('2. Børn_indtast'!C124="","",'2. Børn_indtast'!C124)</f>
        <v/>
      </c>
      <c r="D124" s="25">
        <f>IF(Inst_typ="Vuggestue","Vuggestue",IF(Inst_typ="Børnehave","Børnehave",IF(Inst_typ="Aldersintegreret institution","Aldersintegreret institution",IF(OR(Inst_typ="Vug og BH",Inst_typ="Kombi"),'2. Børn_indtast'!D124,0))))</f>
        <v>0</v>
      </c>
      <c r="E124" s="24" t="str">
        <f>IF('2. Børn_indtast'!E124="","",'2. Børn_indtast'!E124)</f>
        <v/>
      </c>
      <c r="F124" s="24" t="str">
        <f>IF('2. Børn_indtast'!F124="","",'2. Børn_indtast'!F124)</f>
        <v/>
      </c>
      <c r="G124" s="24" t="str">
        <f>IF('2. Børn_indtast'!G124="","",'2. Børn_indtast'!G124)</f>
        <v/>
      </c>
      <c r="H124" s="25" t="str">
        <f>IF('2. Børn_indtast'!H124="","",'2. Børn_indtast'!H124)</f>
        <v/>
      </c>
      <c r="I124" s="19" t="str">
        <f t="shared" si="22"/>
        <v>-</v>
      </c>
      <c r="J124" s="21" t="str">
        <f t="shared" si="23"/>
        <v>-</v>
      </c>
      <c r="K124" s="27">
        <f t="shared" si="24"/>
        <v>0</v>
      </c>
      <c r="L124" s="27">
        <f t="shared" si="25"/>
        <v>0</v>
      </c>
      <c r="M124" s="10">
        <f t="shared" si="26"/>
        <v>0</v>
      </c>
      <c r="N124" s="30">
        <f t="shared" si="27"/>
        <v>0</v>
      </c>
      <c r="O124" s="10">
        <f t="shared" si="28"/>
        <v>0</v>
      </c>
      <c r="P124" s="30">
        <f t="shared" si="29"/>
        <v>0</v>
      </c>
      <c r="Q124" s="27">
        <f t="shared" si="30"/>
        <v>0</v>
      </c>
      <c r="R124" s="38">
        <f t="shared" si="31"/>
        <v>0</v>
      </c>
      <c r="S124" s="39">
        <f t="shared" si="32"/>
        <v>0</v>
      </c>
      <c r="T124" s="10">
        <f t="shared" si="33"/>
        <v>0</v>
      </c>
      <c r="U124" s="30">
        <f t="shared" si="34"/>
        <v>0</v>
      </c>
      <c r="V124" s="22">
        <f t="shared" si="35"/>
        <v>0</v>
      </c>
      <c r="W124" s="22">
        <f t="shared" si="36"/>
        <v>0</v>
      </c>
      <c r="X124" s="22">
        <f t="shared" si="37"/>
        <v>0</v>
      </c>
    </row>
    <row r="125" spans="3:24" x14ac:dyDescent="0.3">
      <c r="C125" s="23" t="str">
        <f>IF('2. Børn_indtast'!C125="","",'2. Børn_indtast'!C125)</f>
        <v/>
      </c>
      <c r="D125" s="25">
        <f>IF(Inst_typ="Vuggestue","Vuggestue",IF(Inst_typ="Børnehave","Børnehave",IF(Inst_typ="Aldersintegreret institution","Aldersintegreret institution",IF(OR(Inst_typ="Vug og BH",Inst_typ="Kombi"),'2. Børn_indtast'!D125,0))))</f>
        <v>0</v>
      </c>
      <c r="E125" s="24" t="str">
        <f>IF('2. Børn_indtast'!E125="","",'2. Børn_indtast'!E125)</f>
        <v/>
      </c>
      <c r="F125" s="24" t="str">
        <f>IF('2. Børn_indtast'!F125="","",'2. Børn_indtast'!F125)</f>
        <v/>
      </c>
      <c r="G125" s="24" t="str">
        <f>IF('2. Børn_indtast'!G125="","",'2. Børn_indtast'!G125)</f>
        <v/>
      </c>
      <c r="H125" s="25" t="str">
        <f>IF('2. Børn_indtast'!H125="","",'2. Børn_indtast'!H125)</f>
        <v/>
      </c>
      <c r="I125" s="19" t="str">
        <f t="shared" si="22"/>
        <v>-</v>
      </c>
      <c r="J125" s="21" t="str">
        <f t="shared" si="23"/>
        <v>-</v>
      </c>
      <c r="K125" s="27">
        <f t="shared" si="24"/>
        <v>0</v>
      </c>
      <c r="L125" s="27">
        <f t="shared" si="25"/>
        <v>0</v>
      </c>
      <c r="M125" s="10">
        <f t="shared" si="26"/>
        <v>0</v>
      </c>
      <c r="N125" s="30">
        <f t="shared" si="27"/>
        <v>0</v>
      </c>
      <c r="O125" s="10">
        <f t="shared" si="28"/>
        <v>0</v>
      </c>
      <c r="P125" s="30">
        <f t="shared" si="29"/>
        <v>0</v>
      </c>
      <c r="Q125" s="27">
        <f t="shared" si="30"/>
        <v>0</v>
      </c>
      <c r="R125" s="38">
        <f t="shared" si="31"/>
        <v>0</v>
      </c>
      <c r="S125" s="39">
        <f t="shared" si="32"/>
        <v>0</v>
      </c>
      <c r="T125" s="10">
        <f t="shared" si="33"/>
        <v>0</v>
      </c>
      <c r="U125" s="30">
        <f t="shared" si="34"/>
        <v>0</v>
      </c>
      <c r="V125" s="22">
        <f t="shared" si="35"/>
        <v>0</v>
      </c>
      <c r="W125" s="22">
        <f t="shared" si="36"/>
        <v>0</v>
      </c>
      <c r="X125" s="22">
        <f t="shared" si="37"/>
        <v>0</v>
      </c>
    </row>
    <row r="126" spans="3:24" x14ac:dyDescent="0.3">
      <c r="C126" s="23" t="str">
        <f>IF('2. Børn_indtast'!C126="","",'2. Børn_indtast'!C126)</f>
        <v/>
      </c>
      <c r="D126" s="25">
        <f>IF(Inst_typ="Vuggestue","Vuggestue",IF(Inst_typ="Børnehave","Børnehave",IF(Inst_typ="Aldersintegreret institution","Aldersintegreret institution",IF(OR(Inst_typ="Vug og BH",Inst_typ="Kombi"),'2. Børn_indtast'!D126,0))))</f>
        <v>0</v>
      </c>
      <c r="E126" s="24" t="str">
        <f>IF('2. Børn_indtast'!E126="","",'2. Børn_indtast'!E126)</f>
        <v/>
      </c>
      <c r="F126" s="24" t="str">
        <f>IF('2. Børn_indtast'!F126="","",'2. Børn_indtast'!F126)</f>
        <v/>
      </c>
      <c r="G126" s="24" t="str">
        <f>IF('2. Børn_indtast'!G126="","",'2. Børn_indtast'!G126)</f>
        <v/>
      </c>
      <c r="H126" s="25" t="str">
        <f>IF('2. Børn_indtast'!H126="","",'2. Børn_indtast'!H126)</f>
        <v/>
      </c>
      <c r="I126" s="19" t="str">
        <f t="shared" si="22"/>
        <v>-</v>
      </c>
      <c r="J126" s="21" t="str">
        <f t="shared" si="23"/>
        <v>-</v>
      </c>
      <c r="K126" s="27">
        <f t="shared" si="24"/>
        <v>0</v>
      </c>
      <c r="L126" s="27">
        <f t="shared" si="25"/>
        <v>0</v>
      </c>
      <c r="M126" s="10">
        <f t="shared" si="26"/>
        <v>0</v>
      </c>
      <c r="N126" s="30">
        <f t="shared" si="27"/>
        <v>0</v>
      </c>
      <c r="O126" s="10">
        <f t="shared" si="28"/>
        <v>0</v>
      </c>
      <c r="P126" s="30">
        <f t="shared" si="29"/>
        <v>0</v>
      </c>
      <c r="Q126" s="27">
        <f t="shared" si="30"/>
        <v>0</v>
      </c>
      <c r="R126" s="38">
        <f t="shared" si="31"/>
        <v>0</v>
      </c>
      <c r="S126" s="39">
        <f t="shared" si="32"/>
        <v>0</v>
      </c>
      <c r="T126" s="10">
        <f t="shared" si="33"/>
        <v>0</v>
      </c>
      <c r="U126" s="30">
        <f t="shared" si="34"/>
        <v>0</v>
      </c>
      <c r="V126" s="22">
        <f t="shared" si="35"/>
        <v>0</v>
      </c>
      <c r="W126" s="22">
        <f t="shared" si="36"/>
        <v>0</v>
      </c>
      <c r="X126" s="22">
        <f t="shared" si="37"/>
        <v>0</v>
      </c>
    </row>
    <row r="127" spans="3:24" x14ac:dyDescent="0.3">
      <c r="C127" s="23" t="str">
        <f>IF('2. Børn_indtast'!C127="","",'2. Børn_indtast'!C127)</f>
        <v/>
      </c>
      <c r="D127" s="25">
        <f>IF(Inst_typ="Vuggestue","Vuggestue",IF(Inst_typ="Børnehave","Børnehave",IF(Inst_typ="Aldersintegreret institution","Aldersintegreret institution",IF(OR(Inst_typ="Vug og BH",Inst_typ="Kombi"),'2. Børn_indtast'!D127,0))))</f>
        <v>0</v>
      </c>
      <c r="E127" s="24" t="str">
        <f>IF('2. Børn_indtast'!E127="","",'2. Børn_indtast'!E127)</f>
        <v/>
      </c>
      <c r="F127" s="24" t="str">
        <f>IF('2. Børn_indtast'!F127="","",'2. Børn_indtast'!F127)</f>
        <v/>
      </c>
      <c r="G127" s="24" t="str">
        <f>IF('2. Børn_indtast'!G127="","",'2. Børn_indtast'!G127)</f>
        <v/>
      </c>
      <c r="H127" s="25" t="str">
        <f>IF('2. Børn_indtast'!H127="","",'2. Børn_indtast'!H127)</f>
        <v/>
      </c>
      <c r="I127" s="19" t="str">
        <f t="shared" si="22"/>
        <v>-</v>
      </c>
      <c r="J127" s="21" t="str">
        <f t="shared" si="23"/>
        <v>-</v>
      </c>
      <c r="K127" s="27">
        <f t="shared" si="24"/>
        <v>0</v>
      </c>
      <c r="L127" s="27">
        <f t="shared" si="25"/>
        <v>0</v>
      </c>
      <c r="M127" s="10">
        <f t="shared" si="26"/>
        <v>0</v>
      </c>
      <c r="N127" s="30">
        <f t="shared" si="27"/>
        <v>0</v>
      </c>
      <c r="O127" s="10">
        <f t="shared" si="28"/>
        <v>0</v>
      </c>
      <c r="P127" s="30">
        <f t="shared" si="29"/>
        <v>0</v>
      </c>
      <c r="Q127" s="27">
        <f t="shared" si="30"/>
        <v>0</v>
      </c>
      <c r="R127" s="38">
        <f t="shared" si="31"/>
        <v>0</v>
      </c>
      <c r="S127" s="39">
        <f t="shared" si="32"/>
        <v>0</v>
      </c>
      <c r="T127" s="10">
        <f t="shared" si="33"/>
        <v>0</v>
      </c>
      <c r="U127" s="30">
        <f t="shared" si="34"/>
        <v>0</v>
      </c>
      <c r="V127" s="22">
        <f t="shared" si="35"/>
        <v>0</v>
      </c>
      <c r="W127" s="22">
        <f t="shared" si="36"/>
        <v>0</v>
      </c>
      <c r="X127" s="22">
        <f t="shared" si="37"/>
        <v>0</v>
      </c>
    </row>
    <row r="128" spans="3:24" x14ac:dyDescent="0.3">
      <c r="C128" s="23" t="str">
        <f>IF('2. Børn_indtast'!C128="","",'2. Børn_indtast'!C128)</f>
        <v/>
      </c>
      <c r="D128" s="25">
        <f>IF(Inst_typ="Vuggestue","Vuggestue",IF(Inst_typ="Børnehave","Børnehave",IF(Inst_typ="Aldersintegreret institution","Aldersintegreret institution",IF(OR(Inst_typ="Vug og BH",Inst_typ="Kombi"),'2. Børn_indtast'!D128,0))))</f>
        <v>0</v>
      </c>
      <c r="E128" s="24" t="str">
        <f>IF('2. Børn_indtast'!E128="","",'2. Børn_indtast'!E128)</f>
        <v/>
      </c>
      <c r="F128" s="24" t="str">
        <f>IF('2. Børn_indtast'!F128="","",'2. Børn_indtast'!F128)</f>
        <v/>
      </c>
      <c r="G128" s="24" t="str">
        <f>IF('2. Børn_indtast'!G128="","",'2. Børn_indtast'!G128)</f>
        <v/>
      </c>
      <c r="H128" s="25" t="str">
        <f>IF('2. Børn_indtast'!H128="","",'2. Børn_indtast'!H128)</f>
        <v/>
      </c>
      <c r="I128" s="19" t="str">
        <f t="shared" si="22"/>
        <v>-</v>
      </c>
      <c r="J128" s="21" t="str">
        <f t="shared" si="23"/>
        <v>-</v>
      </c>
      <c r="K128" s="27">
        <f t="shared" si="24"/>
        <v>0</v>
      </c>
      <c r="L128" s="27">
        <f t="shared" si="25"/>
        <v>0</v>
      </c>
      <c r="M128" s="10">
        <f t="shared" si="26"/>
        <v>0</v>
      </c>
      <c r="N128" s="30">
        <f t="shared" si="27"/>
        <v>0</v>
      </c>
      <c r="O128" s="10">
        <f t="shared" si="28"/>
        <v>0</v>
      </c>
      <c r="P128" s="30">
        <f t="shared" si="29"/>
        <v>0</v>
      </c>
      <c r="Q128" s="27">
        <f t="shared" si="30"/>
        <v>0</v>
      </c>
      <c r="R128" s="38">
        <f t="shared" si="31"/>
        <v>0</v>
      </c>
      <c r="S128" s="39">
        <f t="shared" si="32"/>
        <v>0</v>
      </c>
      <c r="T128" s="10">
        <f t="shared" si="33"/>
        <v>0</v>
      </c>
      <c r="U128" s="30">
        <f t="shared" si="34"/>
        <v>0</v>
      </c>
      <c r="V128" s="22">
        <f t="shared" si="35"/>
        <v>0</v>
      </c>
      <c r="W128" s="22">
        <f t="shared" si="36"/>
        <v>0</v>
      </c>
      <c r="X128" s="22">
        <f t="shared" si="37"/>
        <v>0</v>
      </c>
    </row>
    <row r="129" spans="3:24" x14ac:dyDescent="0.3">
      <c r="C129" s="23" t="str">
        <f>IF('2. Børn_indtast'!C129="","",'2. Børn_indtast'!C129)</f>
        <v/>
      </c>
      <c r="D129" s="25">
        <f>IF(Inst_typ="Vuggestue","Vuggestue",IF(Inst_typ="Børnehave","Børnehave",IF(Inst_typ="Aldersintegreret institution","Aldersintegreret institution",IF(OR(Inst_typ="Vug og BH",Inst_typ="Kombi"),'2. Børn_indtast'!D129,0))))</f>
        <v>0</v>
      </c>
      <c r="E129" s="24" t="str">
        <f>IF('2. Børn_indtast'!E129="","",'2. Børn_indtast'!E129)</f>
        <v/>
      </c>
      <c r="F129" s="24" t="str">
        <f>IF('2. Børn_indtast'!F129="","",'2. Børn_indtast'!F129)</f>
        <v/>
      </c>
      <c r="G129" s="24" t="str">
        <f>IF('2. Børn_indtast'!G129="","",'2. Børn_indtast'!G129)</f>
        <v/>
      </c>
      <c r="H129" s="25" t="str">
        <f>IF('2. Børn_indtast'!H129="","",'2. Børn_indtast'!H129)</f>
        <v/>
      </c>
      <c r="I129" s="19" t="str">
        <f t="shared" si="22"/>
        <v>-</v>
      </c>
      <c r="J129" s="21" t="str">
        <f t="shared" si="23"/>
        <v>-</v>
      </c>
      <c r="K129" s="27">
        <f t="shared" si="24"/>
        <v>0</v>
      </c>
      <c r="L129" s="27">
        <f t="shared" si="25"/>
        <v>0</v>
      </c>
      <c r="M129" s="10">
        <f t="shared" si="26"/>
        <v>0</v>
      </c>
      <c r="N129" s="30">
        <f t="shared" si="27"/>
        <v>0</v>
      </c>
      <c r="O129" s="10">
        <f t="shared" si="28"/>
        <v>0</v>
      </c>
      <c r="P129" s="30">
        <f t="shared" si="29"/>
        <v>0</v>
      </c>
      <c r="Q129" s="27">
        <f t="shared" si="30"/>
        <v>0</v>
      </c>
      <c r="R129" s="38">
        <f t="shared" si="31"/>
        <v>0</v>
      </c>
      <c r="S129" s="39">
        <f t="shared" si="32"/>
        <v>0</v>
      </c>
      <c r="T129" s="10">
        <f t="shared" si="33"/>
        <v>0</v>
      </c>
      <c r="U129" s="30">
        <f t="shared" si="34"/>
        <v>0</v>
      </c>
      <c r="V129" s="22">
        <f t="shared" si="35"/>
        <v>0</v>
      </c>
      <c r="W129" s="22">
        <f t="shared" si="36"/>
        <v>0</v>
      </c>
      <c r="X129" s="22">
        <f t="shared" si="37"/>
        <v>0</v>
      </c>
    </row>
    <row r="130" spans="3:24" x14ac:dyDescent="0.3">
      <c r="C130" s="23" t="str">
        <f>IF('2. Børn_indtast'!C130="","",'2. Børn_indtast'!C130)</f>
        <v/>
      </c>
      <c r="D130" s="25">
        <f>IF(Inst_typ="Vuggestue","Vuggestue",IF(Inst_typ="Børnehave","Børnehave",IF(Inst_typ="Aldersintegreret institution","Aldersintegreret institution",IF(OR(Inst_typ="Vug og BH",Inst_typ="Kombi"),'2. Børn_indtast'!D130,0))))</f>
        <v>0</v>
      </c>
      <c r="E130" s="24" t="str">
        <f>IF('2. Børn_indtast'!E130="","",'2. Børn_indtast'!E130)</f>
        <v/>
      </c>
      <c r="F130" s="24" t="str">
        <f>IF('2. Børn_indtast'!F130="","",'2. Børn_indtast'!F130)</f>
        <v/>
      </c>
      <c r="G130" s="24" t="str">
        <f>IF('2. Børn_indtast'!G130="","",'2. Børn_indtast'!G130)</f>
        <v/>
      </c>
      <c r="H130" s="25" t="str">
        <f>IF('2. Børn_indtast'!H130="","",'2. Børn_indtast'!H130)</f>
        <v/>
      </c>
      <c r="I130" s="19" t="str">
        <f t="shared" si="22"/>
        <v>-</v>
      </c>
      <c r="J130" s="21" t="str">
        <f t="shared" si="23"/>
        <v>-</v>
      </c>
      <c r="K130" s="27">
        <f t="shared" si="24"/>
        <v>0</v>
      </c>
      <c r="L130" s="27">
        <f t="shared" si="25"/>
        <v>0</v>
      </c>
      <c r="M130" s="10">
        <f t="shared" si="26"/>
        <v>0</v>
      </c>
      <c r="N130" s="30">
        <f t="shared" si="27"/>
        <v>0</v>
      </c>
      <c r="O130" s="10">
        <f t="shared" si="28"/>
        <v>0</v>
      </c>
      <c r="P130" s="30">
        <f t="shared" si="29"/>
        <v>0</v>
      </c>
      <c r="Q130" s="27">
        <f t="shared" si="30"/>
        <v>0</v>
      </c>
      <c r="R130" s="38">
        <f t="shared" si="31"/>
        <v>0</v>
      </c>
      <c r="S130" s="39">
        <f t="shared" si="32"/>
        <v>0</v>
      </c>
      <c r="T130" s="10">
        <f t="shared" si="33"/>
        <v>0</v>
      </c>
      <c r="U130" s="30">
        <f t="shared" si="34"/>
        <v>0</v>
      </c>
      <c r="V130" s="22">
        <f t="shared" si="35"/>
        <v>0</v>
      </c>
      <c r="W130" s="22">
        <f t="shared" si="36"/>
        <v>0</v>
      </c>
      <c r="X130" s="22">
        <f t="shared" si="37"/>
        <v>0</v>
      </c>
    </row>
    <row r="131" spans="3:24" x14ac:dyDescent="0.3">
      <c r="C131" s="23" t="str">
        <f>IF('2. Børn_indtast'!C131="","",'2. Børn_indtast'!C131)</f>
        <v/>
      </c>
      <c r="D131" s="25">
        <f>IF(Inst_typ="Vuggestue","Vuggestue",IF(Inst_typ="Børnehave","Børnehave",IF(Inst_typ="Aldersintegreret institution","Aldersintegreret institution",IF(OR(Inst_typ="Vug og BH",Inst_typ="Kombi"),'2. Børn_indtast'!D131,0))))</f>
        <v>0</v>
      </c>
      <c r="E131" s="24" t="str">
        <f>IF('2. Børn_indtast'!E131="","",'2. Børn_indtast'!E131)</f>
        <v/>
      </c>
      <c r="F131" s="24" t="str">
        <f>IF('2. Børn_indtast'!F131="","",'2. Børn_indtast'!F131)</f>
        <v/>
      </c>
      <c r="G131" s="24" t="str">
        <f>IF('2. Børn_indtast'!G131="","",'2. Børn_indtast'!G131)</f>
        <v/>
      </c>
      <c r="H131" s="25" t="str">
        <f>IF('2. Børn_indtast'!H131="","",'2. Børn_indtast'!H131)</f>
        <v/>
      </c>
      <c r="I131" s="19" t="str">
        <f t="shared" si="22"/>
        <v>-</v>
      </c>
      <c r="J131" s="21" t="str">
        <f t="shared" si="23"/>
        <v>-</v>
      </c>
      <c r="K131" s="27">
        <f t="shared" si="24"/>
        <v>0</v>
      </c>
      <c r="L131" s="27">
        <f t="shared" si="25"/>
        <v>0</v>
      </c>
      <c r="M131" s="10">
        <f t="shared" si="26"/>
        <v>0</v>
      </c>
      <c r="N131" s="30">
        <f t="shared" si="27"/>
        <v>0</v>
      </c>
      <c r="O131" s="10">
        <f t="shared" si="28"/>
        <v>0</v>
      </c>
      <c r="P131" s="30">
        <f t="shared" si="29"/>
        <v>0</v>
      </c>
      <c r="Q131" s="27">
        <f t="shared" si="30"/>
        <v>0</v>
      </c>
      <c r="R131" s="38">
        <f t="shared" si="31"/>
        <v>0</v>
      </c>
      <c r="S131" s="39">
        <f t="shared" si="32"/>
        <v>0</v>
      </c>
      <c r="T131" s="10">
        <f t="shared" si="33"/>
        <v>0</v>
      </c>
      <c r="U131" s="30">
        <f t="shared" si="34"/>
        <v>0</v>
      </c>
      <c r="V131" s="22">
        <f t="shared" si="35"/>
        <v>0</v>
      </c>
      <c r="W131" s="22">
        <f t="shared" si="36"/>
        <v>0</v>
      </c>
      <c r="X131" s="22">
        <f t="shared" si="37"/>
        <v>0</v>
      </c>
    </row>
    <row r="132" spans="3:24" x14ac:dyDescent="0.3">
      <c r="C132" s="23" t="str">
        <f>IF('2. Børn_indtast'!C132="","",'2. Børn_indtast'!C132)</f>
        <v/>
      </c>
      <c r="D132" s="25">
        <f>IF(Inst_typ="Vuggestue","Vuggestue",IF(Inst_typ="Børnehave","Børnehave",IF(Inst_typ="Aldersintegreret institution","Aldersintegreret institution",IF(OR(Inst_typ="Vug og BH",Inst_typ="Kombi"),'2. Børn_indtast'!D132,0))))</f>
        <v>0</v>
      </c>
      <c r="E132" s="24" t="str">
        <f>IF('2. Børn_indtast'!E132="","",'2. Børn_indtast'!E132)</f>
        <v/>
      </c>
      <c r="F132" s="24" t="str">
        <f>IF('2. Børn_indtast'!F132="","",'2. Børn_indtast'!F132)</f>
        <v/>
      </c>
      <c r="G132" s="24" t="str">
        <f>IF('2. Børn_indtast'!G132="","",'2. Børn_indtast'!G132)</f>
        <v/>
      </c>
      <c r="H132" s="25" t="str">
        <f>IF('2. Børn_indtast'!H132="","",'2. Børn_indtast'!H132)</f>
        <v/>
      </c>
      <c r="I132" s="19" t="str">
        <f t="shared" si="22"/>
        <v>-</v>
      </c>
      <c r="J132" s="21" t="str">
        <f t="shared" si="23"/>
        <v>-</v>
      </c>
      <c r="K132" s="27">
        <f t="shared" si="24"/>
        <v>0</v>
      </c>
      <c r="L132" s="27">
        <f t="shared" si="25"/>
        <v>0</v>
      </c>
      <c r="M132" s="10">
        <f t="shared" si="26"/>
        <v>0</v>
      </c>
      <c r="N132" s="30">
        <f t="shared" si="27"/>
        <v>0</v>
      </c>
      <c r="O132" s="10">
        <f t="shared" si="28"/>
        <v>0</v>
      </c>
      <c r="P132" s="30">
        <f t="shared" si="29"/>
        <v>0</v>
      </c>
      <c r="Q132" s="27">
        <f t="shared" si="30"/>
        <v>0</v>
      </c>
      <c r="R132" s="38">
        <f t="shared" si="31"/>
        <v>0</v>
      </c>
      <c r="S132" s="39">
        <f t="shared" si="32"/>
        <v>0</v>
      </c>
      <c r="T132" s="10">
        <f t="shared" si="33"/>
        <v>0</v>
      </c>
      <c r="U132" s="30">
        <f t="shared" si="34"/>
        <v>0</v>
      </c>
      <c r="V132" s="22">
        <f t="shared" si="35"/>
        <v>0</v>
      </c>
      <c r="W132" s="22">
        <f t="shared" si="36"/>
        <v>0</v>
      </c>
      <c r="X132" s="22">
        <f t="shared" si="37"/>
        <v>0</v>
      </c>
    </row>
    <row r="133" spans="3:24" x14ac:dyDescent="0.3">
      <c r="C133" s="23" t="str">
        <f>IF('2. Børn_indtast'!C133="","",'2. Børn_indtast'!C133)</f>
        <v/>
      </c>
      <c r="D133" s="25">
        <f>IF(Inst_typ="Vuggestue","Vuggestue",IF(Inst_typ="Børnehave","Børnehave",IF(Inst_typ="Aldersintegreret institution","Aldersintegreret institution",IF(OR(Inst_typ="Vug og BH",Inst_typ="Kombi"),'2. Børn_indtast'!D133,0))))</f>
        <v>0</v>
      </c>
      <c r="E133" s="24" t="str">
        <f>IF('2. Børn_indtast'!E133="","",'2. Børn_indtast'!E133)</f>
        <v/>
      </c>
      <c r="F133" s="24" t="str">
        <f>IF('2. Børn_indtast'!F133="","",'2. Børn_indtast'!F133)</f>
        <v/>
      </c>
      <c r="G133" s="24" t="str">
        <f>IF('2. Børn_indtast'!G133="","",'2. Børn_indtast'!G133)</f>
        <v/>
      </c>
      <c r="H133" s="25" t="str">
        <f>IF('2. Børn_indtast'!H133="","",'2. Børn_indtast'!H133)</f>
        <v/>
      </c>
      <c r="I133" s="19" t="str">
        <f t="shared" si="22"/>
        <v>-</v>
      </c>
      <c r="J133" s="21" t="str">
        <f t="shared" si="23"/>
        <v>-</v>
      </c>
      <c r="K133" s="27">
        <f t="shared" si="24"/>
        <v>0</v>
      </c>
      <c r="L133" s="27">
        <f t="shared" si="25"/>
        <v>0</v>
      </c>
      <c r="M133" s="10">
        <f t="shared" si="26"/>
        <v>0</v>
      </c>
      <c r="N133" s="30">
        <f t="shared" si="27"/>
        <v>0</v>
      </c>
      <c r="O133" s="10">
        <f t="shared" si="28"/>
        <v>0</v>
      </c>
      <c r="P133" s="30">
        <f t="shared" si="29"/>
        <v>0</v>
      </c>
      <c r="Q133" s="27">
        <f t="shared" si="30"/>
        <v>0</v>
      </c>
      <c r="R133" s="38">
        <f t="shared" si="31"/>
        <v>0</v>
      </c>
      <c r="S133" s="39">
        <f t="shared" si="32"/>
        <v>0</v>
      </c>
      <c r="T133" s="10">
        <f t="shared" si="33"/>
        <v>0</v>
      </c>
      <c r="U133" s="30">
        <f t="shared" si="34"/>
        <v>0</v>
      </c>
      <c r="V133" s="22">
        <f t="shared" si="35"/>
        <v>0</v>
      </c>
      <c r="W133" s="22">
        <f t="shared" si="36"/>
        <v>0</v>
      </c>
      <c r="X133" s="22">
        <f t="shared" si="37"/>
        <v>0</v>
      </c>
    </row>
    <row r="134" spans="3:24" x14ac:dyDescent="0.3">
      <c r="C134" s="23" t="str">
        <f>IF('2. Børn_indtast'!C134="","",'2. Børn_indtast'!C134)</f>
        <v/>
      </c>
      <c r="D134" s="25">
        <f>IF(Inst_typ="Vuggestue","Vuggestue",IF(Inst_typ="Børnehave","Børnehave",IF(Inst_typ="Aldersintegreret institution","Aldersintegreret institution",IF(OR(Inst_typ="Vug og BH",Inst_typ="Kombi"),'2. Børn_indtast'!D134,0))))</f>
        <v>0</v>
      </c>
      <c r="E134" s="24" t="str">
        <f>IF('2. Børn_indtast'!E134="","",'2. Børn_indtast'!E134)</f>
        <v/>
      </c>
      <c r="F134" s="24" t="str">
        <f>IF('2. Børn_indtast'!F134="","",'2. Børn_indtast'!F134)</f>
        <v/>
      </c>
      <c r="G134" s="24" t="str">
        <f>IF('2. Børn_indtast'!G134="","",'2. Børn_indtast'!G134)</f>
        <v/>
      </c>
      <c r="H134" s="25" t="str">
        <f>IF('2. Børn_indtast'!H134="","",'2. Børn_indtast'!H134)</f>
        <v/>
      </c>
      <c r="I134" s="19" t="str">
        <f t="shared" si="22"/>
        <v>-</v>
      </c>
      <c r="J134" s="21" t="str">
        <f t="shared" si="23"/>
        <v>-</v>
      </c>
      <c r="K134" s="27">
        <f t="shared" si="24"/>
        <v>0</v>
      </c>
      <c r="L134" s="27">
        <f t="shared" si="25"/>
        <v>0</v>
      </c>
      <c r="M134" s="10">
        <f t="shared" si="26"/>
        <v>0</v>
      </c>
      <c r="N134" s="30">
        <f t="shared" si="27"/>
        <v>0</v>
      </c>
      <c r="O134" s="10">
        <f t="shared" si="28"/>
        <v>0</v>
      </c>
      <c r="P134" s="30">
        <f t="shared" si="29"/>
        <v>0</v>
      </c>
      <c r="Q134" s="27">
        <f t="shared" si="30"/>
        <v>0</v>
      </c>
      <c r="R134" s="38">
        <f t="shared" si="31"/>
        <v>0</v>
      </c>
      <c r="S134" s="39">
        <f t="shared" si="32"/>
        <v>0</v>
      </c>
      <c r="T134" s="10">
        <f t="shared" si="33"/>
        <v>0</v>
      </c>
      <c r="U134" s="30">
        <f t="shared" si="34"/>
        <v>0</v>
      </c>
      <c r="V134" s="22">
        <f t="shared" si="35"/>
        <v>0</v>
      </c>
      <c r="W134" s="22">
        <f t="shared" si="36"/>
        <v>0</v>
      </c>
      <c r="X134" s="22">
        <f t="shared" si="37"/>
        <v>0</v>
      </c>
    </row>
    <row r="135" spans="3:24" x14ac:dyDescent="0.3">
      <c r="C135" s="23" t="str">
        <f>IF('2. Børn_indtast'!C135="","",'2. Børn_indtast'!C135)</f>
        <v/>
      </c>
      <c r="D135" s="25">
        <f>IF(Inst_typ="Vuggestue","Vuggestue",IF(Inst_typ="Børnehave","Børnehave",IF(Inst_typ="Aldersintegreret institution","Aldersintegreret institution",IF(OR(Inst_typ="Vug og BH",Inst_typ="Kombi"),'2. Børn_indtast'!D135,0))))</f>
        <v>0</v>
      </c>
      <c r="E135" s="24" t="str">
        <f>IF('2. Børn_indtast'!E135="","",'2. Børn_indtast'!E135)</f>
        <v/>
      </c>
      <c r="F135" s="24" t="str">
        <f>IF('2. Børn_indtast'!F135="","",'2. Børn_indtast'!F135)</f>
        <v/>
      </c>
      <c r="G135" s="24" t="str">
        <f>IF('2. Børn_indtast'!G135="","",'2. Børn_indtast'!G135)</f>
        <v/>
      </c>
      <c r="H135" s="25" t="str">
        <f>IF('2. Børn_indtast'!H135="","",'2. Børn_indtast'!H135)</f>
        <v/>
      </c>
      <c r="I135" s="19" t="str">
        <f t="shared" si="22"/>
        <v>-</v>
      </c>
      <c r="J135" s="21" t="str">
        <f t="shared" si="23"/>
        <v>-</v>
      </c>
      <c r="K135" s="27">
        <f t="shared" si="24"/>
        <v>0</v>
      </c>
      <c r="L135" s="27">
        <f t="shared" si="25"/>
        <v>0</v>
      </c>
      <c r="M135" s="10">
        <f t="shared" si="26"/>
        <v>0</v>
      </c>
      <c r="N135" s="30">
        <f t="shared" si="27"/>
        <v>0</v>
      </c>
      <c r="O135" s="10">
        <f t="shared" si="28"/>
        <v>0</v>
      </c>
      <c r="P135" s="30">
        <f t="shared" si="29"/>
        <v>0</v>
      </c>
      <c r="Q135" s="27">
        <f t="shared" si="30"/>
        <v>0</v>
      </c>
      <c r="R135" s="38">
        <f t="shared" si="31"/>
        <v>0</v>
      </c>
      <c r="S135" s="39">
        <f t="shared" si="32"/>
        <v>0</v>
      </c>
      <c r="T135" s="10">
        <f t="shared" si="33"/>
        <v>0</v>
      </c>
      <c r="U135" s="30">
        <f t="shared" si="34"/>
        <v>0</v>
      </c>
      <c r="V135" s="22">
        <f t="shared" si="35"/>
        <v>0</v>
      </c>
      <c r="W135" s="22">
        <f t="shared" si="36"/>
        <v>0</v>
      </c>
      <c r="X135" s="22">
        <f t="shared" si="37"/>
        <v>0</v>
      </c>
    </row>
    <row r="136" spans="3:24" x14ac:dyDescent="0.3">
      <c r="C136" s="23" t="str">
        <f>IF('2. Børn_indtast'!C136="","",'2. Børn_indtast'!C136)</f>
        <v/>
      </c>
      <c r="D136" s="25">
        <f>IF(Inst_typ="Vuggestue","Vuggestue",IF(Inst_typ="Børnehave","Børnehave",IF(Inst_typ="Aldersintegreret institution","Aldersintegreret institution",IF(OR(Inst_typ="Vug og BH",Inst_typ="Kombi"),'2. Børn_indtast'!D136,0))))</f>
        <v>0</v>
      </c>
      <c r="E136" s="24" t="str">
        <f>IF('2. Børn_indtast'!E136="","",'2. Børn_indtast'!E136)</f>
        <v/>
      </c>
      <c r="F136" s="24" t="str">
        <f>IF('2. Børn_indtast'!F136="","",'2. Børn_indtast'!F136)</f>
        <v/>
      </c>
      <c r="G136" s="24" t="str">
        <f>IF('2. Børn_indtast'!G136="","",'2. Børn_indtast'!G136)</f>
        <v/>
      </c>
      <c r="H136" s="25" t="str">
        <f>IF('2. Børn_indtast'!H136="","",'2. Børn_indtast'!H136)</f>
        <v/>
      </c>
      <c r="I136" s="19" t="str">
        <f t="shared" si="22"/>
        <v>-</v>
      </c>
      <c r="J136" s="21" t="str">
        <f t="shared" si="23"/>
        <v>-</v>
      </c>
      <c r="K136" s="27">
        <f t="shared" si="24"/>
        <v>0</v>
      </c>
      <c r="L136" s="27">
        <f t="shared" si="25"/>
        <v>0</v>
      </c>
      <c r="M136" s="10">
        <f t="shared" si="26"/>
        <v>0</v>
      </c>
      <c r="N136" s="30">
        <f t="shared" si="27"/>
        <v>0</v>
      </c>
      <c r="O136" s="10">
        <f t="shared" si="28"/>
        <v>0</v>
      </c>
      <c r="P136" s="30">
        <f t="shared" si="29"/>
        <v>0</v>
      </c>
      <c r="Q136" s="27">
        <f t="shared" si="30"/>
        <v>0</v>
      </c>
      <c r="R136" s="38">
        <f t="shared" si="31"/>
        <v>0</v>
      </c>
      <c r="S136" s="39">
        <f t="shared" si="32"/>
        <v>0</v>
      </c>
      <c r="T136" s="10">
        <f t="shared" si="33"/>
        <v>0</v>
      </c>
      <c r="U136" s="30">
        <f t="shared" si="34"/>
        <v>0</v>
      </c>
      <c r="V136" s="22">
        <f t="shared" si="35"/>
        <v>0</v>
      </c>
      <c r="W136" s="22">
        <f t="shared" si="36"/>
        <v>0</v>
      </c>
      <c r="X136" s="22">
        <f t="shared" si="37"/>
        <v>0</v>
      </c>
    </row>
    <row r="137" spans="3:24" x14ac:dyDescent="0.3">
      <c r="C137" s="23" t="str">
        <f>IF('2. Børn_indtast'!C137="","",'2. Børn_indtast'!C137)</f>
        <v/>
      </c>
      <c r="D137" s="25">
        <f>IF(Inst_typ="Vuggestue","Vuggestue",IF(Inst_typ="Børnehave","Børnehave",IF(Inst_typ="Aldersintegreret institution","Aldersintegreret institution",IF(OR(Inst_typ="Vug og BH",Inst_typ="Kombi"),'2. Børn_indtast'!D137,0))))</f>
        <v>0</v>
      </c>
      <c r="E137" s="24" t="str">
        <f>IF('2. Børn_indtast'!E137="","",'2. Børn_indtast'!E137)</f>
        <v/>
      </c>
      <c r="F137" s="24" t="str">
        <f>IF('2. Børn_indtast'!F137="","",'2. Børn_indtast'!F137)</f>
        <v/>
      </c>
      <c r="G137" s="24" t="str">
        <f>IF('2. Børn_indtast'!G137="","",'2. Børn_indtast'!G137)</f>
        <v/>
      </c>
      <c r="H137" s="25" t="str">
        <f>IF('2. Børn_indtast'!H137="","",'2. Børn_indtast'!H137)</f>
        <v/>
      </c>
      <c r="I137" s="19" t="str">
        <f t="shared" si="22"/>
        <v>-</v>
      </c>
      <c r="J137" s="21" t="str">
        <f t="shared" si="23"/>
        <v>-</v>
      </c>
      <c r="K137" s="27">
        <f t="shared" si="24"/>
        <v>0</v>
      </c>
      <c r="L137" s="27">
        <f t="shared" si="25"/>
        <v>0</v>
      </c>
      <c r="M137" s="10">
        <f t="shared" si="26"/>
        <v>0</v>
      </c>
      <c r="N137" s="30">
        <f t="shared" si="27"/>
        <v>0</v>
      </c>
      <c r="O137" s="10">
        <f t="shared" si="28"/>
        <v>0</v>
      </c>
      <c r="P137" s="30">
        <f t="shared" si="29"/>
        <v>0</v>
      </c>
      <c r="Q137" s="27">
        <f t="shared" si="30"/>
        <v>0</v>
      </c>
      <c r="R137" s="38">
        <f t="shared" si="31"/>
        <v>0</v>
      </c>
      <c r="S137" s="39">
        <f t="shared" si="32"/>
        <v>0</v>
      </c>
      <c r="T137" s="10">
        <f t="shared" si="33"/>
        <v>0</v>
      </c>
      <c r="U137" s="30">
        <f t="shared" si="34"/>
        <v>0</v>
      </c>
      <c r="V137" s="22">
        <f t="shared" si="35"/>
        <v>0</v>
      </c>
      <c r="W137" s="22">
        <f t="shared" si="36"/>
        <v>0</v>
      </c>
      <c r="X137" s="22">
        <f t="shared" si="37"/>
        <v>0</v>
      </c>
    </row>
    <row r="138" spans="3:24" x14ac:dyDescent="0.3">
      <c r="C138" s="23" t="str">
        <f>IF('2. Børn_indtast'!C138="","",'2. Børn_indtast'!C138)</f>
        <v/>
      </c>
      <c r="D138" s="25">
        <f>IF(Inst_typ="Vuggestue","Vuggestue",IF(Inst_typ="Børnehave","Børnehave",IF(Inst_typ="Aldersintegreret institution","Aldersintegreret institution",IF(OR(Inst_typ="Vug og BH",Inst_typ="Kombi"),'2. Børn_indtast'!D138,0))))</f>
        <v>0</v>
      </c>
      <c r="E138" s="24" t="str">
        <f>IF('2. Børn_indtast'!E138="","",'2. Børn_indtast'!E138)</f>
        <v/>
      </c>
      <c r="F138" s="24" t="str">
        <f>IF('2. Børn_indtast'!F138="","",'2. Børn_indtast'!F138)</f>
        <v/>
      </c>
      <c r="G138" s="24" t="str">
        <f>IF('2. Børn_indtast'!G138="","",'2. Børn_indtast'!G138)</f>
        <v/>
      </c>
      <c r="H138" s="25" t="str">
        <f>IF('2. Børn_indtast'!H138="","",'2. Børn_indtast'!H138)</f>
        <v/>
      </c>
      <c r="I138" s="19" t="str">
        <f t="shared" si="22"/>
        <v>-</v>
      </c>
      <c r="J138" s="21" t="str">
        <f t="shared" si="23"/>
        <v>-</v>
      </c>
      <c r="K138" s="27">
        <f t="shared" si="24"/>
        <v>0</v>
      </c>
      <c r="L138" s="27">
        <f t="shared" si="25"/>
        <v>0</v>
      </c>
      <c r="M138" s="10">
        <f t="shared" si="26"/>
        <v>0</v>
      </c>
      <c r="N138" s="30">
        <f t="shared" si="27"/>
        <v>0</v>
      </c>
      <c r="O138" s="10">
        <f t="shared" si="28"/>
        <v>0</v>
      </c>
      <c r="P138" s="30">
        <f t="shared" si="29"/>
        <v>0</v>
      </c>
      <c r="Q138" s="27">
        <f t="shared" si="30"/>
        <v>0</v>
      </c>
      <c r="R138" s="38">
        <f t="shared" si="31"/>
        <v>0</v>
      </c>
      <c r="S138" s="39">
        <f t="shared" si="32"/>
        <v>0</v>
      </c>
      <c r="T138" s="10">
        <f t="shared" si="33"/>
        <v>0</v>
      </c>
      <c r="U138" s="30">
        <f t="shared" si="34"/>
        <v>0</v>
      </c>
      <c r="V138" s="22">
        <f t="shared" si="35"/>
        <v>0</v>
      </c>
      <c r="W138" s="22">
        <f t="shared" si="36"/>
        <v>0</v>
      </c>
      <c r="X138" s="22">
        <f t="shared" si="37"/>
        <v>0</v>
      </c>
    </row>
    <row r="139" spans="3:24" x14ac:dyDescent="0.3">
      <c r="C139" s="23" t="str">
        <f>IF('2. Børn_indtast'!C139="","",'2. Børn_indtast'!C139)</f>
        <v/>
      </c>
      <c r="D139" s="25">
        <f>IF(Inst_typ="Vuggestue","Vuggestue",IF(Inst_typ="Børnehave","Børnehave",IF(Inst_typ="Aldersintegreret institution","Aldersintegreret institution",IF(OR(Inst_typ="Vug og BH",Inst_typ="Kombi"),'2. Børn_indtast'!D139,0))))</f>
        <v>0</v>
      </c>
      <c r="E139" s="24" t="str">
        <f>IF('2. Børn_indtast'!E139="","",'2. Børn_indtast'!E139)</f>
        <v/>
      </c>
      <c r="F139" s="24" t="str">
        <f>IF('2. Børn_indtast'!F139="","",'2. Børn_indtast'!F139)</f>
        <v/>
      </c>
      <c r="G139" s="24" t="str">
        <f>IF('2. Børn_indtast'!G139="","",'2. Børn_indtast'!G139)</f>
        <v/>
      </c>
      <c r="H139" s="25" t="str">
        <f>IF('2. Børn_indtast'!H139="","",'2. Børn_indtast'!H139)</f>
        <v/>
      </c>
      <c r="I139" s="19" t="str">
        <f t="shared" si="22"/>
        <v>-</v>
      </c>
      <c r="J139" s="21" t="str">
        <f t="shared" si="23"/>
        <v>-</v>
      </c>
      <c r="K139" s="27">
        <f t="shared" si="24"/>
        <v>0</v>
      </c>
      <c r="L139" s="27">
        <f t="shared" si="25"/>
        <v>0</v>
      </c>
      <c r="M139" s="10">
        <f t="shared" si="26"/>
        <v>0</v>
      </c>
      <c r="N139" s="30">
        <f t="shared" si="27"/>
        <v>0</v>
      </c>
      <c r="O139" s="10">
        <f t="shared" si="28"/>
        <v>0</v>
      </c>
      <c r="P139" s="30">
        <f t="shared" si="29"/>
        <v>0</v>
      </c>
      <c r="Q139" s="27">
        <f t="shared" si="30"/>
        <v>0</v>
      </c>
      <c r="R139" s="38">
        <f t="shared" si="31"/>
        <v>0</v>
      </c>
      <c r="S139" s="39">
        <f t="shared" si="32"/>
        <v>0</v>
      </c>
      <c r="T139" s="10">
        <f t="shared" si="33"/>
        <v>0</v>
      </c>
      <c r="U139" s="30">
        <f t="shared" si="34"/>
        <v>0</v>
      </c>
      <c r="V139" s="22">
        <f t="shared" si="35"/>
        <v>0</v>
      </c>
      <c r="W139" s="22">
        <f t="shared" si="36"/>
        <v>0</v>
      </c>
      <c r="X139" s="22">
        <f t="shared" si="37"/>
        <v>0</v>
      </c>
    </row>
    <row r="140" spans="3:24" x14ac:dyDescent="0.3">
      <c r="C140" s="23" t="str">
        <f>IF('2. Børn_indtast'!C140="","",'2. Børn_indtast'!C140)</f>
        <v/>
      </c>
      <c r="D140" s="25">
        <f>IF(Inst_typ="Vuggestue","Vuggestue",IF(Inst_typ="Børnehave","Børnehave",IF(Inst_typ="Aldersintegreret institution","Aldersintegreret institution",IF(OR(Inst_typ="Vug og BH",Inst_typ="Kombi"),'2. Børn_indtast'!D140,0))))</f>
        <v>0</v>
      </c>
      <c r="E140" s="24" t="str">
        <f>IF('2. Børn_indtast'!E140="","",'2. Børn_indtast'!E140)</f>
        <v/>
      </c>
      <c r="F140" s="24" t="str">
        <f>IF('2. Børn_indtast'!F140="","",'2. Børn_indtast'!F140)</f>
        <v/>
      </c>
      <c r="G140" s="24" t="str">
        <f>IF('2. Børn_indtast'!G140="","",'2. Børn_indtast'!G140)</f>
        <v/>
      </c>
      <c r="H140" s="25" t="str">
        <f>IF('2. Børn_indtast'!H140="","",'2. Børn_indtast'!H140)</f>
        <v/>
      </c>
      <c r="I140" s="19" t="str">
        <f t="shared" si="22"/>
        <v>-</v>
      </c>
      <c r="J140" s="21" t="str">
        <f t="shared" si="23"/>
        <v>-</v>
      </c>
      <c r="K140" s="27">
        <f t="shared" si="24"/>
        <v>0</v>
      </c>
      <c r="L140" s="27">
        <f t="shared" si="25"/>
        <v>0</v>
      </c>
      <c r="M140" s="10">
        <f t="shared" si="26"/>
        <v>0</v>
      </c>
      <c r="N140" s="30">
        <f t="shared" si="27"/>
        <v>0</v>
      </c>
      <c r="O140" s="10">
        <f t="shared" si="28"/>
        <v>0</v>
      </c>
      <c r="P140" s="30">
        <f t="shared" si="29"/>
        <v>0</v>
      </c>
      <c r="Q140" s="27">
        <f t="shared" si="30"/>
        <v>0</v>
      </c>
      <c r="R140" s="38">
        <f t="shared" si="31"/>
        <v>0</v>
      </c>
      <c r="S140" s="39">
        <f t="shared" si="32"/>
        <v>0</v>
      </c>
      <c r="T140" s="10">
        <f t="shared" si="33"/>
        <v>0</v>
      </c>
      <c r="U140" s="30">
        <f t="shared" si="34"/>
        <v>0</v>
      </c>
      <c r="V140" s="22">
        <f t="shared" si="35"/>
        <v>0</v>
      </c>
      <c r="W140" s="22">
        <f t="shared" si="36"/>
        <v>0</v>
      </c>
      <c r="X140" s="22">
        <f t="shared" si="37"/>
        <v>0</v>
      </c>
    </row>
    <row r="141" spans="3:24" x14ac:dyDescent="0.3">
      <c r="C141" s="23" t="str">
        <f>IF('2. Børn_indtast'!C141="","",'2. Børn_indtast'!C141)</f>
        <v/>
      </c>
      <c r="D141" s="25">
        <f>IF(Inst_typ="Vuggestue","Vuggestue",IF(Inst_typ="Børnehave","Børnehave",IF(Inst_typ="Aldersintegreret institution","Aldersintegreret institution",IF(OR(Inst_typ="Vug og BH",Inst_typ="Kombi"),'2. Børn_indtast'!D141,0))))</f>
        <v>0</v>
      </c>
      <c r="E141" s="24" t="str">
        <f>IF('2. Børn_indtast'!E141="","",'2. Børn_indtast'!E141)</f>
        <v/>
      </c>
      <c r="F141" s="24" t="str">
        <f>IF('2. Børn_indtast'!F141="","",'2. Børn_indtast'!F141)</f>
        <v/>
      </c>
      <c r="G141" s="24" t="str">
        <f>IF('2. Børn_indtast'!G141="","",'2. Børn_indtast'!G141)</f>
        <v/>
      </c>
      <c r="H141" s="25" t="str">
        <f>IF('2. Børn_indtast'!H141="","",'2. Børn_indtast'!H141)</f>
        <v/>
      </c>
      <c r="I141" s="19" t="str">
        <f t="shared" si="22"/>
        <v>-</v>
      </c>
      <c r="J141" s="21" t="str">
        <f t="shared" si="23"/>
        <v>-</v>
      </c>
      <c r="K141" s="27">
        <f t="shared" si="24"/>
        <v>0</v>
      </c>
      <c r="L141" s="27">
        <f t="shared" si="25"/>
        <v>0</v>
      </c>
      <c r="M141" s="10">
        <f t="shared" si="26"/>
        <v>0</v>
      </c>
      <c r="N141" s="30">
        <f t="shared" si="27"/>
        <v>0</v>
      </c>
      <c r="O141" s="10">
        <f t="shared" si="28"/>
        <v>0</v>
      </c>
      <c r="P141" s="30">
        <f t="shared" si="29"/>
        <v>0</v>
      </c>
      <c r="Q141" s="27">
        <f t="shared" si="30"/>
        <v>0</v>
      </c>
      <c r="R141" s="38">
        <f t="shared" si="31"/>
        <v>0</v>
      </c>
      <c r="S141" s="39">
        <f t="shared" si="32"/>
        <v>0</v>
      </c>
      <c r="T141" s="10">
        <f t="shared" si="33"/>
        <v>0</v>
      </c>
      <c r="U141" s="30">
        <f t="shared" si="34"/>
        <v>0</v>
      </c>
      <c r="V141" s="22">
        <f t="shared" si="35"/>
        <v>0</v>
      </c>
      <c r="W141" s="22">
        <f t="shared" si="36"/>
        <v>0</v>
      </c>
      <c r="X141" s="22">
        <f t="shared" si="37"/>
        <v>0</v>
      </c>
    </row>
    <row r="142" spans="3:24" x14ac:dyDescent="0.3">
      <c r="C142" s="23" t="str">
        <f>IF('2. Børn_indtast'!C142="","",'2. Børn_indtast'!C142)</f>
        <v/>
      </c>
      <c r="D142" s="25">
        <f>IF(Inst_typ="Vuggestue","Vuggestue",IF(Inst_typ="Børnehave","Børnehave",IF(Inst_typ="Aldersintegreret institution","Aldersintegreret institution",IF(OR(Inst_typ="Vug og BH",Inst_typ="Kombi"),'2. Børn_indtast'!D142,0))))</f>
        <v>0</v>
      </c>
      <c r="E142" s="24" t="str">
        <f>IF('2. Børn_indtast'!E142="","",'2. Børn_indtast'!E142)</f>
        <v/>
      </c>
      <c r="F142" s="24" t="str">
        <f>IF('2. Børn_indtast'!F142="","",'2. Børn_indtast'!F142)</f>
        <v/>
      </c>
      <c r="G142" s="24" t="str">
        <f>IF('2. Børn_indtast'!G142="","",'2. Børn_indtast'!G142)</f>
        <v/>
      </c>
      <c r="H142" s="25" t="str">
        <f>IF('2. Børn_indtast'!H142="","",'2. Børn_indtast'!H142)</f>
        <v/>
      </c>
      <c r="I142" s="19" t="str">
        <f t="shared" si="22"/>
        <v>-</v>
      </c>
      <c r="J142" s="21" t="str">
        <f t="shared" si="23"/>
        <v>-</v>
      </c>
      <c r="K142" s="27">
        <f t="shared" si="24"/>
        <v>0</v>
      </c>
      <c r="L142" s="27">
        <f t="shared" si="25"/>
        <v>0</v>
      </c>
      <c r="M142" s="10">
        <f t="shared" si="26"/>
        <v>0</v>
      </c>
      <c r="N142" s="30">
        <f t="shared" si="27"/>
        <v>0</v>
      </c>
      <c r="O142" s="10">
        <f t="shared" si="28"/>
        <v>0</v>
      </c>
      <c r="P142" s="30">
        <f t="shared" si="29"/>
        <v>0</v>
      </c>
      <c r="Q142" s="27">
        <f t="shared" si="30"/>
        <v>0</v>
      </c>
      <c r="R142" s="38">
        <f t="shared" si="31"/>
        <v>0</v>
      </c>
      <c r="S142" s="39">
        <f t="shared" si="32"/>
        <v>0</v>
      </c>
      <c r="T142" s="10">
        <f t="shared" si="33"/>
        <v>0</v>
      </c>
      <c r="U142" s="30">
        <f t="shared" si="34"/>
        <v>0</v>
      </c>
      <c r="V142" s="22">
        <f t="shared" si="35"/>
        <v>0</v>
      </c>
      <c r="W142" s="22">
        <f t="shared" si="36"/>
        <v>0</v>
      </c>
      <c r="X142" s="22">
        <f t="shared" si="37"/>
        <v>0</v>
      </c>
    </row>
    <row r="143" spans="3:24" x14ac:dyDescent="0.3">
      <c r="C143" s="23" t="str">
        <f>IF('2. Børn_indtast'!C143="","",'2. Børn_indtast'!C143)</f>
        <v/>
      </c>
      <c r="D143" s="25">
        <f>IF(Inst_typ="Vuggestue","Vuggestue",IF(Inst_typ="Børnehave","Børnehave",IF(Inst_typ="Aldersintegreret institution","Aldersintegreret institution",IF(OR(Inst_typ="Vug og BH",Inst_typ="Kombi"),'2. Børn_indtast'!D143,0))))</f>
        <v>0</v>
      </c>
      <c r="E143" s="24" t="str">
        <f>IF('2. Børn_indtast'!E143="","",'2. Børn_indtast'!E143)</f>
        <v/>
      </c>
      <c r="F143" s="24" t="str">
        <f>IF('2. Børn_indtast'!F143="","",'2. Børn_indtast'!F143)</f>
        <v/>
      </c>
      <c r="G143" s="24" t="str">
        <f>IF('2. Børn_indtast'!G143="","",'2. Børn_indtast'!G143)</f>
        <v/>
      </c>
      <c r="H143" s="25" t="str">
        <f>IF('2. Børn_indtast'!H143="","",'2. Børn_indtast'!H143)</f>
        <v/>
      </c>
      <c r="I143" s="19" t="str">
        <f t="shared" si="22"/>
        <v>-</v>
      </c>
      <c r="J143" s="21" t="str">
        <f t="shared" si="23"/>
        <v>-</v>
      </c>
      <c r="K143" s="27">
        <f t="shared" si="24"/>
        <v>0</v>
      </c>
      <c r="L143" s="27">
        <f t="shared" si="25"/>
        <v>0</v>
      </c>
      <c r="M143" s="10">
        <f t="shared" si="26"/>
        <v>0</v>
      </c>
      <c r="N143" s="30">
        <f t="shared" si="27"/>
        <v>0</v>
      </c>
      <c r="O143" s="10">
        <f t="shared" si="28"/>
        <v>0</v>
      </c>
      <c r="P143" s="30">
        <f t="shared" si="29"/>
        <v>0</v>
      </c>
      <c r="Q143" s="27">
        <f t="shared" si="30"/>
        <v>0</v>
      </c>
      <c r="R143" s="38">
        <f t="shared" si="31"/>
        <v>0</v>
      </c>
      <c r="S143" s="39">
        <f t="shared" si="32"/>
        <v>0</v>
      </c>
      <c r="T143" s="10">
        <f t="shared" si="33"/>
        <v>0</v>
      </c>
      <c r="U143" s="30">
        <f t="shared" si="34"/>
        <v>0</v>
      </c>
      <c r="V143" s="22">
        <f t="shared" si="35"/>
        <v>0</v>
      </c>
      <c r="W143" s="22">
        <f t="shared" si="36"/>
        <v>0</v>
      </c>
      <c r="X143" s="22">
        <f t="shared" si="37"/>
        <v>0</v>
      </c>
    </row>
    <row r="144" spans="3:24" x14ac:dyDescent="0.3">
      <c r="C144" s="23" t="str">
        <f>IF('2. Børn_indtast'!C144="","",'2. Børn_indtast'!C144)</f>
        <v/>
      </c>
      <c r="D144" s="25">
        <f>IF(Inst_typ="Vuggestue","Vuggestue",IF(Inst_typ="Børnehave","Børnehave",IF(Inst_typ="Aldersintegreret institution","Aldersintegreret institution",IF(OR(Inst_typ="Vug og BH",Inst_typ="Kombi"),'2. Børn_indtast'!D144,0))))</f>
        <v>0</v>
      </c>
      <c r="E144" s="24" t="str">
        <f>IF('2. Børn_indtast'!E144="","",'2. Børn_indtast'!E144)</f>
        <v/>
      </c>
      <c r="F144" s="24" t="str">
        <f>IF('2. Børn_indtast'!F144="","",'2. Børn_indtast'!F144)</f>
        <v/>
      </c>
      <c r="G144" s="24" t="str">
        <f>IF('2. Børn_indtast'!G144="","",'2. Børn_indtast'!G144)</f>
        <v/>
      </c>
      <c r="H144" s="25" t="str">
        <f>IF('2. Børn_indtast'!H144="","",'2. Børn_indtast'!H144)</f>
        <v/>
      </c>
      <c r="I144" s="19" t="str">
        <f t="shared" si="22"/>
        <v>-</v>
      </c>
      <c r="J144" s="21" t="str">
        <f t="shared" si="23"/>
        <v>-</v>
      </c>
      <c r="K144" s="27">
        <f t="shared" si="24"/>
        <v>0</v>
      </c>
      <c r="L144" s="27">
        <f t="shared" si="25"/>
        <v>0</v>
      </c>
      <c r="M144" s="10">
        <f t="shared" si="26"/>
        <v>0</v>
      </c>
      <c r="N144" s="30">
        <f t="shared" si="27"/>
        <v>0</v>
      </c>
      <c r="O144" s="10">
        <f t="shared" si="28"/>
        <v>0</v>
      </c>
      <c r="P144" s="30">
        <f t="shared" si="29"/>
        <v>0</v>
      </c>
      <c r="Q144" s="27">
        <f t="shared" si="30"/>
        <v>0</v>
      </c>
      <c r="R144" s="38">
        <f t="shared" si="31"/>
        <v>0</v>
      </c>
      <c r="S144" s="39">
        <f t="shared" si="32"/>
        <v>0</v>
      </c>
      <c r="T144" s="10">
        <f t="shared" si="33"/>
        <v>0</v>
      </c>
      <c r="U144" s="30">
        <f t="shared" si="34"/>
        <v>0</v>
      </c>
      <c r="V144" s="22">
        <f t="shared" si="35"/>
        <v>0</v>
      </c>
      <c r="W144" s="22">
        <f t="shared" si="36"/>
        <v>0</v>
      </c>
      <c r="X144" s="22">
        <f t="shared" si="37"/>
        <v>0</v>
      </c>
    </row>
    <row r="145" spans="3:24" x14ac:dyDescent="0.3">
      <c r="C145" s="23" t="str">
        <f>IF('2. Børn_indtast'!C145="","",'2. Børn_indtast'!C145)</f>
        <v/>
      </c>
      <c r="D145" s="25">
        <f>IF(Inst_typ="Vuggestue","Vuggestue",IF(Inst_typ="Børnehave","Børnehave",IF(Inst_typ="Aldersintegreret institution","Aldersintegreret institution",IF(OR(Inst_typ="Vug og BH",Inst_typ="Kombi"),'2. Børn_indtast'!D145,0))))</f>
        <v>0</v>
      </c>
      <c r="E145" s="24" t="str">
        <f>IF('2. Børn_indtast'!E145="","",'2. Børn_indtast'!E145)</f>
        <v/>
      </c>
      <c r="F145" s="24" t="str">
        <f>IF('2. Børn_indtast'!F145="","",'2. Børn_indtast'!F145)</f>
        <v/>
      </c>
      <c r="G145" s="24" t="str">
        <f>IF('2. Børn_indtast'!G145="","",'2. Børn_indtast'!G145)</f>
        <v/>
      </c>
      <c r="H145" s="25" t="str">
        <f>IF('2. Børn_indtast'!H145="","",'2. Børn_indtast'!H145)</f>
        <v/>
      </c>
      <c r="I145" s="19" t="str">
        <f t="shared" si="22"/>
        <v>-</v>
      </c>
      <c r="J145" s="21" t="str">
        <f t="shared" si="23"/>
        <v>-</v>
      </c>
      <c r="K145" s="27">
        <f t="shared" si="24"/>
        <v>0</v>
      </c>
      <c r="L145" s="27">
        <f t="shared" si="25"/>
        <v>0</v>
      </c>
      <c r="M145" s="10">
        <f t="shared" si="26"/>
        <v>0</v>
      </c>
      <c r="N145" s="30">
        <f t="shared" si="27"/>
        <v>0</v>
      </c>
      <c r="O145" s="10">
        <f t="shared" si="28"/>
        <v>0</v>
      </c>
      <c r="P145" s="30">
        <f t="shared" si="29"/>
        <v>0</v>
      </c>
      <c r="Q145" s="27">
        <f t="shared" si="30"/>
        <v>0</v>
      </c>
      <c r="R145" s="38">
        <f t="shared" si="31"/>
        <v>0</v>
      </c>
      <c r="S145" s="39">
        <f t="shared" si="32"/>
        <v>0</v>
      </c>
      <c r="T145" s="10">
        <f t="shared" si="33"/>
        <v>0</v>
      </c>
      <c r="U145" s="30">
        <f t="shared" si="34"/>
        <v>0</v>
      </c>
      <c r="V145" s="22">
        <f t="shared" si="35"/>
        <v>0</v>
      </c>
      <c r="W145" s="22">
        <f t="shared" si="36"/>
        <v>0</v>
      </c>
      <c r="X145" s="22">
        <f t="shared" si="37"/>
        <v>0</v>
      </c>
    </row>
    <row r="146" spans="3:24" x14ac:dyDescent="0.3">
      <c r="C146" s="23" t="str">
        <f>IF('2. Børn_indtast'!C146="","",'2. Børn_indtast'!C146)</f>
        <v/>
      </c>
      <c r="D146" s="25">
        <f>IF(Inst_typ="Vuggestue","Vuggestue",IF(Inst_typ="Børnehave","Børnehave",IF(Inst_typ="Aldersintegreret institution","Aldersintegreret institution",IF(OR(Inst_typ="Vug og BH",Inst_typ="Kombi"),'2. Børn_indtast'!D146,0))))</f>
        <v>0</v>
      </c>
      <c r="E146" s="24" t="str">
        <f>IF('2. Børn_indtast'!E146="","",'2. Børn_indtast'!E146)</f>
        <v/>
      </c>
      <c r="F146" s="24" t="str">
        <f>IF('2. Børn_indtast'!F146="","",'2. Børn_indtast'!F146)</f>
        <v/>
      </c>
      <c r="G146" s="24" t="str">
        <f>IF('2. Børn_indtast'!G146="","",'2. Børn_indtast'!G146)</f>
        <v/>
      </c>
      <c r="H146" s="25" t="str">
        <f>IF('2. Børn_indtast'!H146="","",'2. Børn_indtast'!H146)</f>
        <v/>
      </c>
      <c r="I146" s="19" t="str">
        <f t="shared" si="22"/>
        <v>-</v>
      </c>
      <c r="J146" s="21" t="str">
        <f t="shared" si="23"/>
        <v>-</v>
      </c>
      <c r="K146" s="27">
        <f t="shared" si="24"/>
        <v>0</v>
      </c>
      <c r="L146" s="27">
        <f t="shared" si="25"/>
        <v>0</v>
      </c>
      <c r="M146" s="10">
        <f t="shared" si="26"/>
        <v>0</v>
      </c>
      <c r="N146" s="30">
        <f t="shared" si="27"/>
        <v>0</v>
      </c>
      <c r="O146" s="10">
        <f t="shared" si="28"/>
        <v>0</v>
      </c>
      <c r="P146" s="30">
        <f t="shared" si="29"/>
        <v>0</v>
      </c>
      <c r="Q146" s="27">
        <f t="shared" si="30"/>
        <v>0</v>
      </c>
      <c r="R146" s="38">
        <f t="shared" si="31"/>
        <v>0</v>
      </c>
      <c r="S146" s="39">
        <f t="shared" si="32"/>
        <v>0</v>
      </c>
      <c r="T146" s="10">
        <f t="shared" si="33"/>
        <v>0</v>
      </c>
      <c r="U146" s="30">
        <f t="shared" si="34"/>
        <v>0</v>
      </c>
      <c r="V146" s="22">
        <f t="shared" si="35"/>
        <v>0</v>
      </c>
      <c r="W146" s="22">
        <f t="shared" si="36"/>
        <v>0</v>
      </c>
      <c r="X146" s="22">
        <f t="shared" si="37"/>
        <v>0</v>
      </c>
    </row>
    <row r="147" spans="3:24" x14ac:dyDescent="0.3">
      <c r="C147" s="23" t="str">
        <f>IF('2. Børn_indtast'!C147="","",'2. Børn_indtast'!C147)</f>
        <v/>
      </c>
      <c r="D147" s="25">
        <f>IF(Inst_typ="Vuggestue","Vuggestue",IF(Inst_typ="Børnehave","Børnehave",IF(Inst_typ="Aldersintegreret institution","Aldersintegreret institution",IF(OR(Inst_typ="Vug og BH",Inst_typ="Kombi"),'2. Børn_indtast'!D147,0))))</f>
        <v>0</v>
      </c>
      <c r="E147" s="24" t="str">
        <f>IF('2. Børn_indtast'!E147="","",'2. Børn_indtast'!E147)</f>
        <v/>
      </c>
      <c r="F147" s="24" t="str">
        <f>IF('2. Børn_indtast'!F147="","",'2. Børn_indtast'!F147)</f>
        <v/>
      </c>
      <c r="G147" s="24" t="str">
        <f>IF('2. Børn_indtast'!G147="","",'2. Børn_indtast'!G147)</f>
        <v/>
      </c>
      <c r="H147" s="25" t="str">
        <f>IF('2. Børn_indtast'!H147="","",'2. Børn_indtast'!H147)</f>
        <v/>
      </c>
      <c r="I147" s="19" t="str">
        <f t="shared" ref="I147:I210" si="38">IF(E147="","-",IF(D147="Vuggestue","Ikke relevant",IF(D147="Børnehave","Ikke relevant",IF(D147="Aldersintegreret institution",IF(opryk_regel=1,DATE(YEAR(E147)+opryk_aar,MONTH(E147)+opryk_maaned,DAY(E147)-DAY(E147)+1),DATE(YEAR(E147)+opryk_aar,MONTH(E147)+opryk_maaned,DAY(E147)))))))</f>
        <v>-</v>
      </c>
      <c r="J147" s="21" t="str">
        <f t="shared" si="23"/>
        <v>-</v>
      </c>
      <c r="K147" s="27">
        <f t="shared" si="24"/>
        <v>0</v>
      </c>
      <c r="L147" s="27">
        <f t="shared" si="25"/>
        <v>0</v>
      </c>
      <c r="M147" s="10">
        <f t="shared" si="26"/>
        <v>0</v>
      </c>
      <c r="N147" s="30">
        <f t="shared" si="27"/>
        <v>0</v>
      </c>
      <c r="O147" s="10">
        <f t="shared" si="28"/>
        <v>0</v>
      </c>
      <c r="P147" s="30">
        <f t="shared" si="29"/>
        <v>0</v>
      </c>
      <c r="Q147" s="27">
        <f t="shared" si="30"/>
        <v>0</v>
      </c>
      <c r="R147" s="38">
        <f t="shared" si="31"/>
        <v>0</v>
      </c>
      <c r="S147" s="39">
        <f t="shared" si="32"/>
        <v>0</v>
      </c>
      <c r="T147" s="10">
        <f t="shared" si="33"/>
        <v>0</v>
      </c>
      <c r="U147" s="30">
        <f t="shared" si="34"/>
        <v>0</v>
      </c>
      <c r="V147" s="22">
        <f t="shared" si="35"/>
        <v>0</v>
      </c>
      <c r="W147" s="22">
        <f t="shared" si="36"/>
        <v>0</v>
      </c>
      <c r="X147" s="22">
        <f t="shared" si="37"/>
        <v>0</v>
      </c>
    </row>
    <row r="148" spans="3:24" x14ac:dyDescent="0.3">
      <c r="C148" s="23" t="str">
        <f>IF('2. Børn_indtast'!C148="","",'2. Børn_indtast'!C148)</f>
        <v/>
      </c>
      <c r="D148" s="25">
        <f>IF(Inst_typ="Vuggestue","Vuggestue",IF(Inst_typ="Børnehave","Børnehave",IF(Inst_typ="Aldersintegreret institution","Aldersintegreret institution",IF(OR(Inst_typ="Vug og BH",Inst_typ="Kombi"),'2. Børn_indtast'!D148,0))))</f>
        <v>0</v>
      </c>
      <c r="E148" s="24" t="str">
        <f>IF('2. Børn_indtast'!E148="","",'2. Børn_indtast'!E148)</f>
        <v/>
      </c>
      <c r="F148" s="24" t="str">
        <f>IF('2. Børn_indtast'!F148="","",'2. Børn_indtast'!F148)</f>
        <v/>
      </c>
      <c r="G148" s="24" t="str">
        <f>IF('2. Børn_indtast'!G148="","",'2. Børn_indtast'!G148)</f>
        <v/>
      </c>
      <c r="H148" s="25" t="str">
        <f>IF('2. Børn_indtast'!H148="","",'2. Børn_indtast'!H148)</f>
        <v/>
      </c>
      <c r="I148" s="19" t="str">
        <f t="shared" si="38"/>
        <v>-</v>
      </c>
      <c r="J148" s="21" t="str">
        <f t="shared" ref="J148:J211" si="39">IF(E148="","-",DATE(YEAR(E148)+3,MONTH(E148)+1,DAY(E148)-DAY(E148)+1))</f>
        <v>-</v>
      </c>
      <c r="K148" s="27">
        <f t="shared" ref="K148:K211" si="40">IF(H148="",0,IF(AND(H148&gt;0,OR(H148&lt;25,H148=25)),0.5,IF(OR(AND(H148&gt;25,H148&lt;35),H148=35),0.75,IF(H148&gt;35,1,0))))</f>
        <v>0</v>
      </c>
      <c r="L148" s="27">
        <f t="shared" ref="L148:L211" si="41">IF(OR(F148="",G148=""),0,IF(D148="Børnehave",0,IF(D148="Vuggestue",G148-F148+1,IF(D148="Aldersintegreret institution",
IF(G148&lt;I148,G148-F148+1,
IF(AND(F148&lt;I148,G148&gt;=I148),I148-F148,
IF(I148&gt;=F148,0,0)))))))</f>
        <v>0</v>
      </c>
      <c r="M148" s="10">
        <f t="shared" ref="M148:M211" si="42">IF(OR(F148="",G148=""),0,IF(OR(D148="Vuggestue",D148="Aldersintegreret institution"),0,
IF(AND(F148&lt;J148,G148&lt;J148),G148-F148+1,
IF(AND(F148&lt;J148,G148&gt;=J148),J148-F148,
IF(F148&gt;=J148,0)))))</f>
        <v>0</v>
      </c>
      <c r="N148" s="30">
        <f t="shared" ref="N148:N211" si="43">IF(OR(F148="",G148=""),0,IF(OR(D148="Vuggestue",D148="Aldersintegreret institution"),0,
IF(F148&gt;=J148,G148-F148+1,
IF(AND(F148&lt;J148,G148&gt;=J148),G148-J148+1,
IF(AND(F148&lt;J148,G148&lt;J148),0)))))</f>
        <v>0</v>
      </c>
      <c r="O148" s="10">
        <f t="shared" ref="O148:O211" si="44">IF(OR(F148="",G148=""),0,
IF(OR(D148="Vuggestue",D148="Børnhave"),0,
IF(F148&gt;=J148,0,
IF(AND(F148&lt;J148,G148&lt;I148),0,
IF(AND(F148&lt;=J148,J148&lt;=I148),0,
IF(AND(F148&lt;J148,F148&lt;=I148,G148&lt;J148,I148&lt;J148),G148-I148+1,
IF(AND(F148&lt;J148,F148&lt;=I148,G148&gt;=J148,I148&lt;J148),J148-I148,
IF(AND(F148&lt;J148,F148&gt;=I148,G148&gt;=J148),J148-F148,
IF(AND(F148&lt;J148,F148&gt;=I148,G148&lt;J148),G148-F148+1,
IF(AND(F148&lt;J148,F148&gt;=I148,G148=J148),G148-F148,
))))))))))</f>
        <v>0</v>
      </c>
      <c r="P148" s="30">
        <f t="shared" ref="P148:P211" si="45">IF(OR(F148="",G148=""),0,
IF(OR(D148="Vuggestue",D148="Børnehave"),0,
IF(G148&lt;J148,0,
IF(AND(F148&gt;=I148,F148&gt;=J148),G148-F148+1,
IF(AND(F148&gt;=I148,F148&lt;J148),G148-J148+1,
IF(AND(F148&lt;=I148,I148&lt;=J148,G148&gt;=J148),G148-J148+1,
IF(AND(F148&lt;=I148,I148&gt;=J148,G148&gt;=I148),G148-I148+1,
0)))))))</f>
        <v>0</v>
      </c>
      <c r="Q148" s="27">
        <f t="shared" ref="Q148:Q211" si="46">L148/år_dage*$K148</f>
        <v>0</v>
      </c>
      <c r="R148" s="38">
        <f t="shared" ref="R148:R211" si="47">M148/år_dage*$K148</f>
        <v>0</v>
      </c>
      <c r="S148" s="39">
        <f t="shared" ref="S148:S211" si="48">N148/år_dage*$K148</f>
        <v>0</v>
      </c>
      <c r="T148" s="10">
        <f t="shared" ref="T148:T211" si="49">O148/år_dage*$K148</f>
        <v>0</v>
      </c>
      <c r="U148" s="30">
        <f t="shared" ref="U148:U211" si="50">P148/år_dage*$K148</f>
        <v>0</v>
      </c>
      <c r="V148" s="22">
        <f t="shared" ref="V148:V211" si="51">Q148</f>
        <v>0</v>
      </c>
      <c r="W148" s="22">
        <f t="shared" ref="W148:W211" si="52">IF(D148="Børnehave",R148,IF(D148="Aldersintegreret institution",T148,0))</f>
        <v>0</v>
      </c>
      <c r="X148" s="22">
        <f t="shared" ref="X148:X211" si="53">IF(D148="Børnehave",S148,IF(D148="Aldersintegreret institution",U148,0))</f>
        <v>0</v>
      </c>
    </row>
    <row r="149" spans="3:24" x14ac:dyDescent="0.3">
      <c r="C149" s="23" t="str">
        <f>IF('2. Børn_indtast'!C149="","",'2. Børn_indtast'!C149)</f>
        <v/>
      </c>
      <c r="D149" s="25">
        <f>IF(Inst_typ="Vuggestue","Vuggestue",IF(Inst_typ="Børnehave","Børnehave",IF(Inst_typ="Aldersintegreret institution","Aldersintegreret institution",IF(OR(Inst_typ="Vug og BH",Inst_typ="Kombi"),'2. Børn_indtast'!D149,0))))</f>
        <v>0</v>
      </c>
      <c r="E149" s="24" t="str">
        <f>IF('2. Børn_indtast'!E149="","",'2. Børn_indtast'!E149)</f>
        <v/>
      </c>
      <c r="F149" s="24" t="str">
        <f>IF('2. Børn_indtast'!F149="","",'2. Børn_indtast'!F149)</f>
        <v/>
      </c>
      <c r="G149" s="24" t="str">
        <f>IF('2. Børn_indtast'!G149="","",'2. Børn_indtast'!G149)</f>
        <v/>
      </c>
      <c r="H149" s="25" t="str">
        <f>IF('2. Børn_indtast'!H149="","",'2. Børn_indtast'!H149)</f>
        <v/>
      </c>
      <c r="I149" s="19" t="str">
        <f t="shared" si="38"/>
        <v>-</v>
      </c>
      <c r="J149" s="21" t="str">
        <f t="shared" si="39"/>
        <v>-</v>
      </c>
      <c r="K149" s="27">
        <f t="shared" si="40"/>
        <v>0</v>
      </c>
      <c r="L149" s="27">
        <f t="shared" si="41"/>
        <v>0</v>
      </c>
      <c r="M149" s="10">
        <f t="shared" si="42"/>
        <v>0</v>
      </c>
      <c r="N149" s="30">
        <f t="shared" si="43"/>
        <v>0</v>
      </c>
      <c r="O149" s="10">
        <f t="shared" si="44"/>
        <v>0</v>
      </c>
      <c r="P149" s="30">
        <f t="shared" si="45"/>
        <v>0</v>
      </c>
      <c r="Q149" s="27">
        <f t="shared" si="46"/>
        <v>0</v>
      </c>
      <c r="R149" s="38">
        <f t="shared" si="47"/>
        <v>0</v>
      </c>
      <c r="S149" s="39">
        <f t="shared" si="48"/>
        <v>0</v>
      </c>
      <c r="T149" s="10">
        <f t="shared" si="49"/>
        <v>0</v>
      </c>
      <c r="U149" s="30">
        <f t="shared" si="50"/>
        <v>0</v>
      </c>
      <c r="V149" s="22">
        <f t="shared" si="51"/>
        <v>0</v>
      </c>
      <c r="W149" s="22">
        <f t="shared" si="52"/>
        <v>0</v>
      </c>
      <c r="X149" s="22">
        <f t="shared" si="53"/>
        <v>0</v>
      </c>
    </row>
    <row r="150" spans="3:24" x14ac:dyDescent="0.3">
      <c r="C150" s="23" t="str">
        <f>IF('2. Børn_indtast'!C150="","",'2. Børn_indtast'!C150)</f>
        <v/>
      </c>
      <c r="D150" s="25">
        <f>IF(Inst_typ="Vuggestue","Vuggestue",IF(Inst_typ="Børnehave","Børnehave",IF(Inst_typ="Aldersintegreret institution","Aldersintegreret institution",IF(OR(Inst_typ="Vug og BH",Inst_typ="Kombi"),'2. Børn_indtast'!D150,0))))</f>
        <v>0</v>
      </c>
      <c r="E150" s="24" t="str">
        <f>IF('2. Børn_indtast'!E150="","",'2. Børn_indtast'!E150)</f>
        <v/>
      </c>
      <c r="F150" s="24" t="str">
        <f>IF('2. Børn_indtast'!F150="","",'2. Børn_indtast'!F150)</f>
        <v/>
      </c>
      <c r="G150" s="24" t="str">
        <f>IF('2. Børn_indtast'!G150="","",'2. Børn_indtast'!G150)</f>
        <v/>
      </c>
      <c r="H150" s="25" t="str">
        <f>IF('2. Børn_indtast'!H150="","",'2. Børn_indtast'!H150)</f>
        <v/>
      </c>
      <c r="I150" s="19" t="str">
        <f t="shared" si="38"/>
        <v>-</v>
      </c>
      <c r="J150" s="21" t="str">
        <f t="shared" si="39"/>
        <v>-</v>
      </c>
      <c r="K150" s="27">
        <f t="shared" si="40"/>
        <v>0</v>
      </c>
      <c r="L150" s="27">
        <f t="shared" si="41"/>
        <v>0</v>
      </c>
      <c r="M150" s="10">
        <f t="shared" si="42"/>
        <v>0</v>
      </c>
      <c r="N150" s="30">
        <f t="shared" si="43"/>
        <v>0</v>
      </c>
      <c r="O150" s="10">
        <f t="shared" si="44"/>
        <v>0</v>
      </c>
      <c r="P150" s="30">
        <f t="shared" si="45"/>
        <v>0</v>
      </c>
      <c r="Q150" s="27">
        <f t="shared" si="46"/>
        <v>0</v>
      </c>
      <c r="R150" s="38">
        <f t="shared" si="47"/>
        <v>0</v>
      </c>
      <c r="S150" s="39">
        <f t="shared" si="48"/>
        <v>0</v>
      </c>
      <c r="T150" s="10">
        <f t="shared" si="49"/>
        <v>0</v>
      </c>
      <c r="U150" s="30">
        <f t="shared" si="50"/>
        <v>0</v>
      </c>
      <c r="V150" s="22">
        <f t="shared" si="51"/>
        <v>0</v>
      </c>
      <c r="W150" s="22">
        <f t="shared" si="52"/>
        <v>0</v>
      </c>
      <c r="X150" s="22">
        <f t="shared" si="53"/>
        <v>0</v>
      </c>
    </row>
    <row r="151" spans="3:24" x14ac:dyDescent="0.3">
      <c r="C151" s="23" t="str">
        <f>IF('2. Børn_indtast'!C151="","",'2. Børn_indtast'!C151)</f>
        <v/>
      </c>
      <c r="D151" s="25">
        <f>IF(Inst_typ="Vuggestue","Vuggestue",IF(Inst_typ="Børnehave","Børnehave",IF(Inst_typ="Aldersintegreret institution","Aldersintegreret institution",IF(OR(Inst_typ="Vug og BH",Inst_typ="Kombi"),'2. Børn_indtast'!D151,0))))</f>
        <v>0</v>
      </c>
      <c r="E151" s="24" t="str">
        <f>IF('2. Børn_indtast'!E151="","",'2. Børn_indtast'!E151)</f>
        <v/>
      </c>
      <c r="F151" s="24" t="str">
        <f>IF('2. Børn_indtast'!F151="","",'2. Børn_indtast'!F151)</f>
        <v/>
      </c>
      <c r="G151" s="24" t="str">
        <f>IF('2. Børn_indtast'!G151="","",'2. Børn_indtast'!G151)</f>
        <v/>
      </c>
      <c r="H151" s="25" t="str">
        <f>IF('2. Børn_indtast'!H151="","",'2. Børn_indtast'!H151)</f>
        <v/>
      </c>
      <c r="I151" s="19" t="str">
        <f t="shared" si="38"/>
        <v>-</v>
      </c>
      <c r="J151" s="21" t="str">
        <f t="shared" si="39"/>
        <v>-</v>
      </c>
      <c r="K151" s="27">
        <f t="shared" si="40"/>
        <v>0</v>
      </c>
      <c r="L151" s="27">
        <f t="shared" si="41"/>
        <v>0</v>
      </c>
      <c r="M151" s="10">
        <f t="shared" si="42"/>
        <v>0</v>
      </c>
      <c r="N151" s="30">
        <f t="shared" si="43"/>
        <v>0</v>
      </c>
      <c r="O151" s="10">
        <f t="shared" si="44"/>
        <v>0</v>
      </c>
      <c r="P151" s="30">
        <f t="shared" si="45"/>
        <v>0</v>
      </c>
      <c r="Q151" s="27">
        <f t="shared" si="46"/>
        <v>0</v>
      </c>
      <c r="R151" s="38">
        <f t="shared" si="47"/>
        <v>0</v>
      </c>
      <c r="S151" s="39">
        <f t="shared" si="48"/>
        <v>0</v>
      </c>
      <c r="T151" s="10">
        <f t="shared" si="49"/>
        <v>0</v>
      </c>
      <c r="U151" s="30">
        <f t="shared" si="50"/>
        <v>0</v>
      </c>
      <c r="V151" s="22">
        <f t="shared" si="51"/>
        <v>0</v>
      </c>
      <c r="W151" s="22">
        <f t="shared" si="52"/>
        <v>0</v>
      </c>
      <c r="X151" s="22">
        <f t="shared" si="53"/>
        <v>0</v>
      </c>
    </row>
    <row r="152" spans="3:24" x14ac:dyDescent="0.3">
      <c r="C152" s="23" t="str">
        <f>IF('2. Børn_indtast'!C152="","",'2. Børn_indtast'!C152)</f>
        <v/>
      </c>
      <c r="D152" s="25">
        <f>IF(Inst_typ="Vuggestue","Vuggestue",IF(Inst_typ="Børnehave","Børnehave",IF(Inst_typ="Aldersintegreret institution","Aldersintegreret institution",IF(OR(Inst_typ="Vug og BH",Inst_typ="Kombi"),'2. Børn_indtast'!D152,0))))</f>
        <v>0</v>
      </c>
      <c r="E152" s="24" t="str">
        <f>IF('2. Børn_indtast'!E152="","",'2. Børn_indtast'!E152)</f>
        <v/>
      </c>
      <c r="F152" s="24" t="str">
        <f>IF('2. Børn_indtast'!F152="","",'2. Børn_indtast'!F152)</f>
        <v/>
      </c>
      <c r="G152" s="24" t="str">
        <f>IF('2. Børn_indtast'!G152="","",'2. Børn_indtast'!G152)</f>
        <v/>
      </c>
      <c r="H152" s="25" t="str">
        <f>IF('2. Børn_indtast'!H152="","",'2. Børn_indtast'!H152)</f>
        <v/>
      </c>
      <c r="I152" s="19" t="str">
        <f t="shared" si="38"/>
        <v>-</v>
      </c>
      <c r="J152" s="21" t="str">
        <f t="shared" si="39"/>
        <v>-</v>
      </c>
      <c r="K152" s="27">
        <f t="shared" si="40"/>
        <v>0</v>
      </c>
      <c r="L152" s="27">
        <f t="shared" si="41"/>
        <v>0</v>
      </c>
      <c r="M152" s="10">
        <f t="shared" si="42"/>
        <v>0</v>
      </c>
      <c r="N152" s="30">
        <f t="shared" si="43"/>
        <v>0</v>
      </c>
      <c r="O152" s="10">
        <f t="shared" si="44"/>
        <v>0</v>
      </c>
      <c r="P152" s="30">
        <f t="shared" si="45"/>
        <v>0</v>
      </c>
      <c r="Q152" s="27">
        <f t="shared" si="46"/>
        <v>0</v>
      </c>
      <c r="R152" s="38">
        <f t="shared" si="47"/>
        <v>0</v>
      </c>
      <c r="S152" s="39">
        <f t="shared" si="48"/>
        <v>0</v>
      </c>
      <c r="T152" s="10">
        <f t="shared" si="49"/>
        <v>0</v>
      </c>
      <c r="U152" s="30">
        <f t="shared" si="50"/>
        <v>0</v>
      </c>
      <c r="V152" s="22">
        <f t="shared" si="51"/>
        <v>0</v>
      </c>
      <c r="W152" s="22">
        <f t="shared" si="52"/>
        <v>0</v>
      </c>
      <c r="X152" s="22">
        <f t="shared" si="53"/>
        <v>0</v>
      </c>
    </row>
    <row r="153" spans="3:24" x14ac:dyDescent="0.3">
      <c r="C153" s="23" t="str">
        <f>IF('2. Børn_indtast'!C153="","",'2. Børn_indtast'!C153)</f>
        <v/>
      </c>
      <c r="D153" s="25">
        <f>IF(Inst_typ="Vuggestue","Vuggestue",IF(Inst_typ="Børnehave","Børnehave",IF(Inst_typ="Aldersintegreret institution","Aldersintegreret institution",IF(OR(Inst_typ="Vug og BH",Inst_typ="Kombi"),'2. Børn_indtast'!D153,0))))</f>
        <v>0</v>
      </c>
      <c r="E153" s="24" t="str">
        <f>IF('2. Børn_indtast'!E153="","",'2. Børn_indtast'!E153)</f>
        <v/>
      </c>
      <c r="F153" s="24" t="str">
        <f>IF('2. Børn_indtast'!F153="","",'2. Børn_indtast'!F153)</f>
        <v/>
      </c>
      <c r="G153" s="24" t="str">
        <f>IF('2. Børn_indtast'!G153="","",'2. Børn_indtast'!G153)</f>
        <v/>
      </c>
      <c r="H153" s="25" t="str">
        <f>IF('2. Børn_indtast'!H153="","",'2. Børn_indtast'!H153)</f>
        <v/>
      </c>
      <c r="I153" s="19" t="str">
        <f t="shared" si="38"/>
        <v>-</v>
      </c>
      <c r="J153" s="21" t="str">
        <f t="shared" si="39"/>
        <v>-</v>
      </c>
      <c r="K153" s="27">
        <f t="shared" si="40"/>
        <v>0</v>
      </c>
      <c r="L153" s="27">
        <f t="shared" si="41"/>
        <v>0</v>
      </c>
      <c r="M153" s="10">
        <f t="shared" si="42"/>
        <v>0</v>
      </c>
      <c r="N153" s="30">
        <f t="shared" si="43"/>
        <v>0</v>
      </c>
      <c r="O153" s="10">
        <f t="shared" si="44"/>
        <v>0</v>
      </c>
      <c r="P153" s="30">
        <f t="shared" si="45"/>
        <v>0</v>
      </c>
      <c r="Q153" s="27">
        <f t="shared" si="46"/>
        <v>0</v>
      </c>
      <c r="R153" s="38">
        <f t="shared" si="47"/>
        <v>0</v>
      </c>
      <c r="S153" s="39">
        <f t="shared" si="48"/>
        <v>0</v>
      </c>
      <c r="T153" s="10">
        <f t="shared" si="49"/>
        <v>0</v>
      </c>
      <c r="U153" s="30">
        <f t="shared" si="50"/>
        <v>0</v>
      </c>
      <c r="V153" s="22">
        <f t="shared" si="51"/>
        <v>0</v>
      </c>
      <c r="W153" s="22">
        <f t="shared" si="52"/>
        <v>0</v>
      </c>
      <c r="X153" s="22">
        <f t="shared" si="53"/>
        <v>0</v>
      </c>
    </row>
    <row r="154" spans="3:24" x14ac:dyDescent="0.3">
      <c r="C154" s="23" t="str">
        <f>IF('2. Børn_indtast'!C154="","",'2. Børn_indtast'!C154)</f>
        <v/>
      </c>
      <c r="D154" s="25">
        <f>IF(Inst_typ="Vuggestue","Vuggestue",IF(Inst_typ="Børnehave","Børnehave",IF(Inst_typ="Aldersintegreret institution","Aldersintegreret institution",IF(OR(Inst_typ="Vug og BH",Inst_typ="Kombi"),'2. Børn_indtast'!D154,0))))</f>
        <v>0</v>
      </c>
      <c r="E154" s="24" t="str">
        <f>IF('2. Børn_indtast'!E154="","",'2. Børn_indtast'!E154)</f>
        <v/>
      </c>
      <c r="F154" s="24" t="str">
        <f>IF('2. Børn_indtast'!F154="","",'2. Børn_indtast'!F154)</f>
        <v/>
      </c>
      <c r="G154" s="24" t="str">
        <f>IF('2. Børn_indtast'!G154="","",'2. Børn_indtast'!G154)</f>
        <v/>
      </c>
      <c r="H154" s="25" t="str">
        <f>IF('2. Børn_indtast'!H154="","",'2. Børn_indtast'!H154)</f>
        <v/>
      </c>
      <c r="I154" s="19" t="str">
        <f t="shared" si="38"/>
        <v>-</v>
      </c>
      <c r="J154" s="21" t="str">
        <f t="shared" si="39"/>
        <v>-</v>
      </c>
      <c r="K154" s="27">
        <f t="shared" si="40"/>
        <v>0</v>
      </c>
      <c r="L154" s="27">
        <f t="shared" si="41"/>
        <v>0</v>
      </c>
      <c r="M154" s="10">
        <f t="shared" si="42"/>
        <v>0</v>
      </c>
      <c r="N154" s="30">
        <f t="shared" si="43"/>
        <v>0</v>
      </c>
      <c r="O154" s="10">
        <f t="shared" si="44"/>
        <v>0</v>
      </c>
      <c r="P154" s="30">
        <f t="shared" si="45"/>
        <v>0</v>
      </c>
      <c r="Q154" s="27">
        <f t="shared" si="46"/>
        <v>0</v>
      </c>
      <c r="R154" s="38">
        <f t="shared" si="47"/>
        <v>0</v>
      </c>
      <c r="S154" s="39">
        <f t="shared" si="48"/>
        <v>0</v>
      </c>
      <c r="T154" s="10">
        <f t="shared" si="49"/>
        <v>0</v>
      </c>
      <c r="U154" s="30">
        <f t="shared" si="50"/>
        <v>0</v>
      </c>
      <c r="V154" s="22">
        <f t="shared" si="51"/>
        <v>0</v>
      </c>
      <c r="W154" s="22">
        <f t="shared" si="52"/>
        <v>0</v>
      </c>
      <c r="X154" s="22">
        <f t="shared" si="53"/>
        <v>0</v>
      </c>
    </row>
    <row r="155" spans="3:24" x14ac:dyDescent="0.3">
      <c r="C155" s="23" t="str">
        <f>IF('2. Børn_indtast'!C155="","",'2. Børn_indtast'!C155)</f>
        <v/>
      </c>
      <c r="D155" s="25">
        <f>IF(Inst_typ="Vuggestue","Vuggestue",IF(Inst_typ="Børnehave","Børnehave",IF(Inst_typ="Aldersintegreret institution","Aldersintegreret institution",IF(OR(Inst_typ="Vug og BH",Inst_typ="Kombi"),'2. Børn_indtast'!D155,0))))</f>
        <v>0</v>
      </c>
      <c r="E155" s="24" t="str">
        <f>IF('2. Børn_indtast'!E155="","",'2. Børn_indtast'!E155)</f>
        <v/>
      </c>
      <c r="F155" s="24" t="str">
        <f>IF('2. Børn_indtast'!F155="","",'2. Børn_indtast'!F155)</f>
        <v/>
      </c>
      <c r="G155" s="24" t="str">
        <f>IF('2. Børn_indtast'!G155="","",'2. Børn_indtast'!G155)</f>
        <v/>
      </c>
      <c r="H155" s="25" t="str">
        <f>IF('2. Børn_indtast'!H155="","",'2. Børn_indtast'!H155)</f>
        <v/>
      </c>
      <c r="I155" s="19" t="str">
        <f t="shared" si="38"/>
        <v>-</v>
      </c>
      <c r="J155" s="21" t="str">
        <f t="shared" si="39"/>
        <v>-</v>
      </c>
      <c r="K155" s="27">
        <f t="shared" si="40"/>
        <v>0</v>
      </c>
      <c r="L155" s="27">
        <f t="shared" si="41"/>
        <v>0</v>
      </c>
      <c r="M155" s="10">
        <f t="shared" si="42"/>
        <v>0</v>
      </c>
      <c r="N155" s="30">
        <f t="shared" si="43"/>
        <v>0</v>
      </c>
      <c r="O155" s="10">
        <f t="shared" si="44"/>
        <v>0</v>
      </c>
      <c r="P155" s="30">
        <f t="shared" si="45"/>
        <v>0</v>
      </c>
      <c r="Q155" s="27">
        <f t="shared" si="46"/>
        <v>0</v>
      </c>
      <c r="R155" s="38">
        <f t="shared" si="47"/>
        <v>0</v>
      </c>
      <c r="S155" s="39">
        <f t="shared" si="48"/>
        <v>0</v>
      </c>
      <c r="T155" s="10">
        <f t="shared" si="49"/>
        <v>0</v>
      </c>
      <c r="U155" s="30">
        <f t="shared" si="50"/>
        <v>0</v>
      </c>
      <c r="V155" s="22">
        <f t="shared" si="51"/>
        <v>0</v>
      </c>
      <c r="W155" s="22">
        <f t="shared" si="52"/>
        <v>0</v>
      </c>
      <c r="X155" s="22">
        <f t="shared" si="53"/>
        <v>0</v>
      </c>
    </row>
    <row r="156" spans="3:24" x14ac:dyDescent="0.3">
      <c r="C156" s="23" t="str">
        <f>IF('2. Børn_indtast'!C156="","",'2. Børn_indtast'!C156)</f>
        <v/>
      </c>
      <c r="D156" s="25">
        <f>IF(Inst_typ="Vuggestue","Vuggestue",IF(Inst_typ="Børnehave","Børnehave",IF(Inst_typ="Aldersintegreret institution","Aldersintegreret institution",IF(OR(Inst_typ="Vug og BH",Inst_typ="Kombi"),'2. Børn_indtast'!D156,0))))</f>
        <v>0</v>
      </c>
      <c r="E156" s="24" t="str">
        <f>IF('2. Børn_indtast'!E156="","",'2. Børn_indtast'!E156)</f>
        <v/>
      </c>
      <c r="F156" s="24" t="str">
        <f>IF('2. Børn_indtast'!F156="","",'2. Børn_indtast'!F156)</f>
        <v/>
      </c>
      <c r="G156" s="24" t="str">
        <f>IF('2. Børn_indtast'!G156="","",'2. Børn_indtast'!G156)</f>
        <v/>
      </c>
      <c r="H156" s="25" t="str">
        <f>IF('2. Børn_indtast'!H156="","",'2. Børn_indtast'!H156)</f>
        <v/>
      </c>
      <c r="I156" s="19" t="str">
        <f t="shared" si="38"/>
        <v>-</v>
      </c>
      <c r="J156" s="21" t="str">
        <f t="shared" si="39"/>
        <v>-</v>
      </c>
      <c r="K156" s="27">
        <f t="shared" si="40"/>
        <v>0</v>
      </c>
      <c r="L156" s="27">
        <f t="shared" si="41"/>
        <v>0</v>
      </c>
      <c r="M156" s="10">
        <f t="shared" si="42"/>
        <v>0</v>
      </c>
      <c r="N156" s="30">
        <f t="shared" si="43"/>
        <v>0</v>
      </c>
      <c r="O156" s="10">
        <f t="shared" si="44"/>
        <v>0</v>
      </c>
      <c r="P156" s="30">
        <f t="shared" si="45"/>
        <v>0</v>
      </c>
      <c r="Q156" s="27">
        <f t="shared" si="46"/>
        <v>0</v>
      </c>
      <c r="R156" s="38">
        <f t="shared" si="47"/>
        <v>0</v>
      </c>
      <c r="S156" s="39">
        <f t="shared" si="48"/>
        <v>0</v>
      </c>
      <c r="T156" s="10">
        <f t="shared" si="49"/>
        <v>0</v>
      </c>
      <c r="U156" s="30">
        <f t="shared" si="50"/>
        <v>0</v>
      </c>
      <c r="V156" s="22">
        <f t="shared" si="51"/>
        <v>0</v>
      </c>
      <c r="W156" s="22">
        <f t="shared" si="52"/>
        <v>0</v>
      </c>
      <c r="X156" s="22">
        <f t="shared" si="53"/>
        <v>0</v>
      </c>
    </row>
    <row r="157" spans="3:24" x14ac:dyDescent="0.3">
      <c r="C157" s="23" t="str">
        <f>IF('2. Børn_indtast'!C157="","",'2. Børn_indtast'!C157)</f>
        <v/>
      </c>
      <c r="D157" s="25">
        <f>IF(Inst_typ="Vuggestue","Vuggestue",IF(Inst_typ="Børnehave","Børnehave",IF(Inst_typ="Aldersintegreret institution","Aldersintegreret institution",IF(OR(Inst_typ="Vug og BH",Inst_typ="Kombi"),'2. Børn_indtast'!D157,0))))</f>
        <v>0</v>
      </c>
      <c r="E157" s="24" t="str">
        <f>IF('2. Børn_indtast'!E157="","",'2. Børn_indtast'!E157)</f>
        <v/>
      </c>
      <c r="F157" s="24" t="str">
        <f>IF('2. Børn_indtast'!F157="","",'2. Børn_indtast'!F157)</f>
        <v/>
      </c>
      <c r="G157" s="24" t="str">
        <f>IF('2. Børn_indtast'!G157="","",'2. Børn_indtast'!G157)</f>
        <v/>
      </c>
      <c r="H157" s="25" t="str">
        <f>IF('2. Børn_indtast'!H157="","",'2. Børn_indtast'!H157)</f>
        <v/>
      </c>
      <c r="I157" s="19" t="str">
        <f t="shared" si="38"/>
        <v>-</v>
      </c>
      <c r="J157" s="21" t="str">
        <f t="shared" si="39"/>
        <v>-</v>
      </c>
      <c r="K157" s="27">
        <f t="shared" si="40"/>
        <v>0</v>
      </c>
      <c r="L157" s="27">
        <f t="shared" si="41"/>
        <v>0</v>
      </c>
      <c r="M157" s="10">
        <f t="shared" si="42"/>
        <v>0</v>
      </c>
      <c r="N157" s="30">
        <f t="shared" si="43"/>
        <v>0</v>
      </c>
      <c r="O157" s="10">
        <f t="shared" si="44"/>
        <v>0</v>
      </c>
      <c r="P157" s="30">
        <f t="shared" si="45"/>
        <v>0</v>
      </c>
      <c r="Q157" s="27">
        <f t="shared" si="46"/>
        <v>0</v>
      </c>
      <c r="R157" s="38">
        <f t="shared" si="47"/>
        <v>0</v>
      </c>
      <c r="S157" s="39">
        <f t="shared" si="48"/>
        <v>0</v>
      </c>
      <c r="T157" s="10">
        <f t="shared" si="49"/>
        <v>0</v>
      </c>
      <c r="U157" s="30">
        <f t="shared" si="50"/>
        <v>0</v>
      </c>
      <c r="V157" s="22">
        <f t="shared" si="51"/>
        <v>0</v>
      </c>
      <c r="W157" s="22">
        <f t="shared" si="52"/>
        <v>0</v>
      </c>
      <c r="X157" s="22">
        <f t="shared" si="53"/>
        <v>0</v>
      </c>
    </row>
    <row r="158" spans="3:24" x14ac:dyDescent="0.3">
      <c r="C158" s="23" t="str">
        <f>IF('2. Børn_indtast'!C158="","",'2. Børn_indtast'!C158)</f>
        <v/>
      </c>
      <c r="D158" s="25">
        <f>IF(Inst_typ="Vuggestue","Vuggestue",IF(Inst_typ="Børnehave","Børnehave",IF(Inst_typ="Aldersintegreret institution","Aldersintegreret institution",IF(OR(Inst_typ="Vug og BH",Inst_typ="Kombi"),'2. Børn_indtast'!D158,0))))</f>
        <v>0</v>
      </c>
      <c r="E158" s="24" t="str">
        <f>IF('2. Børn_indtast'!E158="","",'2. Børn_indtast'!E158)</f>
        <v/>
      </c>
      <c r="F158" s="24" t="str">
        <f>IF('2. Børn_indtast'!F158="","",'2. Børn_indtast'!F158)</f>
        <v/>
      </c>
      <c r="G158" s="24" t="str">
        <f>IF('2. Børn_indtast'!G158="","",'2. Børn_indtast'!G158)</f>
        <v/>
      </c>
      <c r="H158" s="25" t="str">
        <f>IF('2. Børn_indtast'!H158="","",'2. Børn_indtast'!H158)</f>
        <v/>
      </c>
      <c r="I158" s="19" t="str">
        <f t="shared" si="38"/>
        <v>-</v>
      </c>
      <c r="J158" s="21" t="str">
        <f t="shared" si="39"/>
        <v>-</v>
      </c>
      <c r="K158" s="27">
        <f t="shared" si="40"/>
        <v>0</v>
      </c>
      <c r="L158" s="27">
        <f t="shared" si="41"/>
        <v>0</v>
      </c>
      <c r="M158" s="10">
        <f t="shared" si="42"/>
        <v>0</v>
      </c>
      <c r="N158" s="30">
        <f t="shared" si="43"/>
        <v>0</v>
      </c>
      <c r="O158" s="10">
        <f t="shared" si="44"/>
        <v>0</v>
      </c>
      <c r="P158" s="30">
        <f t="shared" si="45"/>
        <v>0</v>
      </c>
      <c r="Q158" s="27">
        <f t="shared" si="46"/>
        <v>0</v>
      </c>
      <c r="R158" s="38">
        <f t="shared" si="47"/>
        <v>0</v>
      </c>
      <c r="S158" s="39">
        <f t="shared" si="48"/>
        <v>0</v>
      </c>
      <c r="T158" s="10">
        <f t="shared" si="49"/>
        <v>0</v>
      </c>
      <c r="U158" s="30">
        <f t="shared" si="50"/>
        <v>0</v>
      </c>
      <c r="V158" s="22">
        <f t="shared" si="51"/>
        <v>0</v>
      </c>
      <c r="W158" s="22">
        <f t="shared" si="52"/>
        <v>0</v>
      </c>
      <c r="X158" s="22">
        <f t="shared" si="53"/>
        <v>0</v>
      </c>
    </row>
    <row r="159" spans="3:24" x14ac:dyDescent="0.3">
      <c r="C159" s="23" t="str">
        <f>IF('2. Børn_indtast'!C159="","",'2. Børn_indtast'!C159)</f>
        <v/>
      </c>
      <c r="D159" s="25">
        <f>IF(Inst_typ="Vuggestue","Vuggestue",IF(Inst_typ="Børnehave","Børnehave",IF(Inst_typ="Aldersintegreret institution","Aldersintegreret institution",IF(OR(Inst_typ="Vug og BH",Inst_typ="Kombi"),'2. Børn_indtast'!D159,0))))</f>
        <v>0</v>
      </c>
      <c r="E159" s="24" t="str">
        <f>IF('2. Børn_indtast'!E159="","",'2. Børn_indtast'!E159)</f>
        <v/>
      </c>
      <c r="F159" s="24" t="str">
        <f>IF('2. Børn_indtast'!F159="","",'2. Børn_indtast'!F159)</f>
        <v/>
      </c>
      <c r="G159" s="24" t="str">
        <f>IF('2. Børn_indtast'!G159="","",'2. Børn_indtast'!G159)</f>
        <v/>
      </c>
      <c r="H159" s="25" t="str">
        <f>IF('2. Børn_indtast'!H159="","",'2. Børn_indtast'!H159)</f>
        <v/>
      </c>
      <c r="I159" s="19" t="str">
        <f t="shared" si="38"/>
        <v>-</v>
      </c>
      <c r="J159" s="21" t="str">
        <f t="shared" si="39"/>
        <v>-</v>
      </c>
      <c r="K159" s="27">
        <f t="shared" si="40"/>
        <v>0</v>
      </c>
      <c r="L159" s="27">
        <f t="shared" si="41"/>
        <v>0</v>
      </c>
      <c r="M159" s="10">
        <f t="shared" si="42"/>
        <v>0</v>
      </c>
      <c r="N159" s="30">
        <f t="shared" si="43"/>
        <v>0</v>
      </c>
      <c r="O159" s="10">
        <f t="shared" si="44"/>
        <v>0</v>
      </c>
      <c r="P159" s="30">
        <f t="shared" si="45"/>
        <v>0</v>
      </c>
      <c r="Q159" s="27">
        <f t="shared" si="46"/>
        <v>0</v>
      </c>
      <c r="R159" s="38">
        <f t="shared" si="47"/>
        <v>0</v>
      </c>
      <c r="S159" s="39">
        <f t="shared" si="48"/>
        <v>0</v>
      </c>
      <c r="T159" s="10">
        <f t="shared" si="49"/>
        <v>0</v>
      </c>
      <c r="U159" s="30">
        <f t="shared" si="50"/>
        <v>0</v>
      </c>
      <c r="V159" s="22">
        <f t="shared" si="51"/>
        <v>0</v>
      </c>
      <c r="W159" s="22">
        <f t="shared" si="52"/>
        <v>0</v>
      </c>
      <c r="X159" s="22">
        <f t="shared" si="53"/>
        <v>0</v>
      </c>
    </row>
    <row r="160" spans="3:24" x14ac:dyDescent="0.3">
      <c r="C160" s="23" t="str">
        <f>IF('2. Børn_indtast'!C160="","",'2. Børn_indtast'!C160)</f>
        <v/>
      </c>
      <c r="D160" s="25">
        <f>IF(Inst_typ="Vuggestue","Vuggestue",IF(Inst_typ="Børnehave","Børnehave",IF(Inst_typ="Aldersintegreret institution","Aldersintegreret institution",IF(OR(Inst_typ="Vug og BH",Inst_typ="Kombi"),'2. Børn_indtast'!D160,0))))</f>
        <v>0</v>
      </c>
      <c r="E160" s="24" t="str">
        <f>IF('2. Børn_indtast'!E160="","",'2. Børn_indtast'!E160)</f>
        <v/>
      </c>
      <c r="F160" s="24" t="str">
        <f>IF('2. Børn_indtast'!F160="","",'2. Børn_indtast'!F160)</f>
        <v/>
      </c>
      <c r="G160" s="24" t="str">
        <f>IF('2. Børn_indtast'!G160="","",'2. Børn_indtast'!G160)</f>
        <v/>
      </c>
      <c r="H160" s="25" t="str">
        <f>IF('2. Børn_indtast'!H160="","",'2. Børn_indtast'!H160)</f>
        <v/>
      </c>
      <c r="I160" s="19" t="str">
        <f t="shared" si="38"/>
        <v>-</v>
      </c>
      <c r="J160" s="21" t="str">
        <f t="shared" si="39"/>
        <v>-</v>
      </c>
      <c r="K160" s="27">
        <f t="shared" si="40"/>
        <v>0</v>
      </c>
      <c r="L160" s="27">
        <f t="shared" si="41"/>
        <v>0</v>
      </c>
      <c r="M160" s="10">
        <f t="shared" si="42"/>
        <v>0</v>
      </c>
      <c r="N160" s="30">
        <f t="shared" si="43"/>
        <v>0</v>
      </c>
      <c r="O160" s="10">
        <f t="shared" si="44"/>
        <v>0</v>
      </c>
      <c r="P160" s="30">
        <f t="shared" si="45"/>
        <v>0</v>
      </c>
      <c r="Q160" s="27">
        <f t="shared" si="46"/>
        <v>0</v>
      </c>
      <c r="R160" s="38">
        <f t="shared" si="47"/>
        <v>0</v>
      </c>
      <c r="S160" s="39">
        <f t="shared" si="48"/>
        <v>0</v>
      </c>
      <c r="T160" s="10">
        <f t="shared" si="49"/>
        <v>0</v>
      </c>
      <c r="U160" s="30">
        <f t="shared" si="50"/>
        <v>0</v>
      </c>
      <c r="V160" s="22">
        <f t="shared" si="51"/>
        <v>0</v>
      </c>
      <c r="W160" s="22">
        <f t="shared" si="52"/>
        <v>0</v>
      </c>
      <c r="X160" s="22">
        <f t="shared" si="53"/>
        <v>0</v>
      </c>
    </row>
    <row r="161" spans="3:24" x14ac:dyDescent="0.3">
      <c r="C161" s="23" t="str">
        <f>IF('2. Børn_indtast'!C161="","",'2. Børn_indtast'!C161)</f>
        <v/>
      </c>
      <c r="D161" s="25">
        <f>IF(Inst_typ="Vuggestue","Vuggestue",IF(Inst_typ="Børnehave","Børnehave",IF(Inst_typ="Aldersintegreret institution","Aldersintegreret institution",IF(OR(Inst_typ="Vug og BH",Inst_typ="Kombi"),'2. Børn_indtast'!D161,0))))</f>
        <v>0</v>
      </c>
      <c r="E161" s="24" t="str">
        <f>IF('2. Børn_indtast'!E161="","",'2. Børn_indtast'!E161)</f>
        <v/>
      </c>
      <c r="F161" s="24" t="str">
        <f>IF('2. Børn_indtast'!F161="","",'2. Børn_indtast'!F161)</f>
        <v/>
      </c>
      <c r="G161" s="24" t="str">
        <f>IF('2. Børn_indtast'!G161="","",'2. Børn_indtast'!G161)</f>
        <v/>
      </c>
      <c r="H161" s="25" t="str">
        <f>IF('2. Børn_indtast'!H161="","",'2. Børn_indtast'!H161)</f>
        <v/>
      </c>
      <c r="I161" s="19" t="str">
        <f t="shared" si="38"/>
        <v>-</v>
      </c>
      <c r="J161" s="21" t="str">
        <f t="shared" si="39"/>
        <v>-</v>
      </c>
      <c r="K161" s="27">
        <f t="shared" si="40"/>
        <v>0</v>
      </c>
      <c r="L161" s="27">
        <f t="shared" si="41"/>
        <v>0</v>
      </c>
      <c r="M161" s="10">
        <f t="shared" si="42"/>
        <v>0</v>
      </c>
      <c r="N161" s="30">
        <f t="shared" si="43"/>
        <v>0</v>
      </c>
      <c r="O161" s="10">
        <f t="shared" si="44"/>
        <v>0</v>
      </c>
      <c r="P161" s="30">
        <f t="shared" si="45"/>
        <v>0</v>
      </c>
      <c r="Q161" s="27">
        <f t="shared" si="46"/>
        <v>0</v>
      </c>
      <c r="R161" s="38">
        <f t="shared" si="47"/>
        <v>0</v>
      </c>
      <c r="S161" s="39">
        <f t="shared" si="48"/>
        <v>0</v>
      </c>
      <c r="T161" s="10">
        <f t="shared" si="49"/>
        <v>0</v>
      </c>
      <c r="U161" s="30">
        <f t="shared" si="50"/>
        <v>0</v>
      </c>
      <c r="V161" s="22">
        <f t="shared" si="51"/>
        <v>0</v>
      </c>
      <c r="W161" s="22">
        <f t="shared" si="52"/>
        <v>0</v>
      </c>
      <c r="X161" s="22">
        <f t="shared" si="53"/>
        <v>0</v>
      </c>
    </row>
    <row r="162" spans="3:24" x14ac:dyDescent="0.3">
      <c r="C162" s="23" t="str">
        <f>IF('2. Børn_indtast'!C162="","",'2. Børn_indtast'!C162)</f>
        <v/>
      </c>
      <c r="D162" s="25">
        <f>IF(Inst_typ="Vuggestue","Vuggestue",IF(Inst_typ="Børnehave","Børnehave",IF(Inst_typ="Aldersintegreret institution","Aldersintegreret institution",IF(OR(Inst_typ="Vug og BH",Inst_typ="Kombi"),'2. Børn_indtast'!D162,0))))</f>
        <v>0</v>
      </c>
      <c r="E162" s="24" t="str">
        <f>IF('2. Børn_indtast'!E162="","",'2. Børn_indtast'!E162)</f>
        <v/>
      </c>
      <c r="F162" s="24" t="str">
        <f>IF('2. Børn_indtast'!F162="","",'2. Børn_indtast'!F162)</f>
        <v/>
      </c>
      <c r="G162" s="24" t="str">
        <f>IF('2. Børn_indtast'!G162="","",'2. Børn_indtast'!G162)</f>
        <v/>
      </c>
      <c r="H162" s="25" t="str">
        <f>IF('2. Børn_indtast'!H162="","",'2. Børn_indtast'!H162)</f>
        <v/>
      </c>
      <c r="I162" s="19" t="str">
        <f t="shared" si="38"/>
        <v>-</v>
      </c>
      <c r="J162" s="21" t="str">
        <f t="shared" si="39"/>
        <v>-</v>
      </c>
      <c r="K162" s="27">
        <f t="shared" si="40"/>
        <v>0</v>
      </c>
      <c r="L162" s="27">
        <f t="shared" si="41"/>
        <v>0</v>
      </c>
      <c r="M162" s="10">
        <f t="shared" si="42"/>
        <v>0</v>
      </c>
      <c r="N162" s="30">
        <f t="shared" si="43"/>
        <v>0</v>
      </c>
      <c r="O162" s="10">
        <f t="shared" si="44"/>
        <v>0</v>
      </c>
      <c r="P162" s="30">
        <f t="shared" si="45"/>
        <v>0</v>
      </c>
      <c r="Q162" s="27">
        <f t="shared" si="46"/>
        <v>0</v>
      </c>
      <c r="R162" s="38">
        <f t="shared" si="47"/>
        <v>0</v>
      </c>
      <c r="S162" s="39">
        <f t="shared" si="48"/>
        <v>0</v>
      </c>
      <c r="T162" s="10">
        <f t="shared" si="49"/>
        <v>0</v>
      </c>
      <c r="U162" s="30">
        <f t="shared" si="50"/>
        <v>0</v>
      </c>
      <c r="V162" s="22">
        <f t="shared" si="51"/>
        <v>0</v>
      </c>
      <c r="W162" s="22">
        <f t="shared" si="52"/>
        <v>0</v>
      </c>
      <c r="X162" s="22">
        <f t="shared" si="53"/>
        <v>0</v>
      </c>
    </row>
    <row r="163" spans="3:24" x14ac:dyDescent="0.3">
      <c r="C163" s="23" t="str">
        <f>IF('2. Børn_indtast'!C163="","",'2. Børn_indtast'!C163)</f>
        <v/>
      </c>
      <c r="D163" s="25">
        <f>IF(Inst_typ="Vuggestue","Vuggestue",IF(Inst_typ="Børnehave","Børnehave",IF(Inst_typ="Aldersintegreret institution","Aldersintegreret institution",IF(OR(Inst_typ="Vug og BH",Inst_typ="Kombi"),'2. Børn_indtast'!D163,0))))</f>
        <v>0</v>
      </c>
      <c r="E163" s="24" t="str">
        <f>IF('2. Børn_indtast'!E163="","",'2. Børn_indtast'!E163)</f>
        <v/>
      </c>
      <c r="F163" s="24" t="str">
        <f>IF('2. Børn_indtast'!F163="","",'2. Børn_indtast'!F163)</f>
        <v/>
      </c>
      <c r="G163" s="24" t="str">
        <f>IF('2. Børn_indtast'!G163="","",'2. Børn_indtast'!G163)</f>
        <v/>
      </c>
      <c r="H163" s="25" t="str">
        <f>IF('2. Børn_indtast'!H163="","",'2. Børn_indtast'!H163)</f>
        <v/>
      </c>
      <c r="I163" s="19" t="str">
        <f t="shared" si="38"/>
        <v>-</v>
      </c>
      <c r="J163" s="21" t="str">
        <f t="shared" si="39"/>
        <v>-</v>
      </c>
      <c r="K163" s="27">
        <f t="shared" si="40"/>
        <v>0</v>
      </c>
      <c r="L163" s="27">
        <f t="shared" si="41"/>
        <v>0</v>
      </c>
      <c r="M163" s="10">
        <f t="shared" si="42"/>
        <v>0</v>
      </c>
      <c r="N163" s="30">
        <f t="shared" si="43"/>
        <v>0</v>
      </c>
      <c r="O163" s="10">
        <f t="shared" si="44"/>
        <v>0</v>
      </c>
      <c r="P163" s="30">
        <f t="shared" si="45"/>
        <v>0</v>
      </c>
      <c r="Q163" s="27">
        <f t="shared" si="46"/>
        <v>0</v>
      </c>
      <c r="R163" s="38">
        <f t="shared" si="47"/>
        <v>0</v>
      </c>
      <c r="S163" s="39">
        <f t="shared" si="48"/>
        <v>0</v>
      </c>
      <c r="T163" s="10">
        <f t="shared" si="49"/>
        <v>0</v>
      </c>
      <c r="U163" s="30">
        <f t="shared" si="50"/>
        <v>0</v>
      </c>
      <c r="V163" s="22">
        <f t="shared" si="51"/>
        <v>0</v>
      </c>
      <c r="W163" s="22">
        <f t="shared" si="52"/>
        <v>0</v>
      </c>
      <c r="X163" s="22">
        <f t="shared" si="53"/>
        <v>0</v>
      </c>
    </row>
    <row r="164" spans="3:24" x14ac:dyDescent="0.3">
      <c r="C164" s="23" t="str">
        <f>IF('2. Børn_indtast'!C164="","",'2. Børn_indtast'!C164)</f>
        <v/>
      </c>
      <c r="D164" s="25">
        <f>IF(Inst_typ="Vuggestue","Vuggestue",IF(Inst_typ="Børnehave","Børnehave",IF(Inst_typ="Aldersintegreret institution","Aldersintegreret institution",IF(OR(Inst_typ="Vug og BH",Inst_typ="Kombi"),'2. Børn_indtast'!D164,0))))</f>
        <v>0</v>
      </c>
      <c r="E164" s="24" t="str">
        <f>IF('2. Børn_indtast'!E164="","",'2. Børn_indtast'!E164)</f>
        <v/>
      </c>
      <c r="F164" s="24" t="str">
        <f>IF('2. Børn_indtast'!F164="","",'2. Børn_indtast'!F164)</f>
        <v/>
      </c>
      <c r="G164" s="24" t="str">
        <f>IF('2. Børn_indtast'!G164="","",'2. Børn_indtast'!G164)</f>
        <v/>
      </c>
      <c r="H164" s="25" t="str">
        <f>IF('2. Børn_indtast'!H164="","",'2. Børn_indtast'!H164)</f>
        <v/>
      </c>
      <c r="I164" s="19" t="str">
        <f t="shared" si="38"/>
        <v>-</v>
      </c>
      <c r="J164" s="21" t="str">
        <f t="shared" si="39"/>
        <v>-</v>
      </c>
      <c r="K164" s="27">
        <f t="shared" si="40"/>
        <v>0</v>
      </c>
      <c r="L164" s="27">
        <f t="shared" si="41"/>
        <v>0</v>
      </c>
      <c r="M164" s="10">
        <f t="shared" si="42"/>
        <v>0</v>
      </c>
      <c r="N164" s="30">
        <f t="shared" si="43"/>
        <v>0</v>
      </c>
      <c r="O164" s="10">
        <f t="shared" si="44"/>
        <v>0</v>
      </c>
      <c r="P164" s="30">
        <f t="shared" si="45"/>
        <v>0</v>
      </c>
      <c r="Q164" s="27">
        <f t="shared" si="46"/>
        <v>0</v>
      </c>
      <c r="R164" s="38">
        <f t="shared" si="47"/>
        <v>0</v>
      </c>
      <c r="S164" s="39">
        <f t="shared" si="48"/>
        <v>0</v>
      </c>
      <c r="T164" s="10">
        <f t="shared" si="49"/>
        <v>0</v>
      </c>
      <c r="U164" s="30">
        <f t="shared" si="50"/>
        <v>0</v>
      </c>
      <c r="V164" s="22">
        <f t="shared" si="51"/>
        <v>0</v>
      </c>
      <c r="W164" s="22">
        <f t="shared" si="52"/>
        <v>0</v>
      </c>
      <c r="X164" s="22">
        <f t="shared" si="53"/>
        <v>0</v>
      </c>
    </row>
    <row r="165" spans="3:24" x14ac:dyDescent="0.3">
      <c r="C165" s="23" t="str">
        <f>IF('2. Børn_indtast'!C165="","",'2. Børn_indtast'!C165)</f>
        <v/>
      </c>
      <c r="D165" s="25">
        <f>IF(Inst_typ="Vuggestue","Vuggestue",IF(Inst_typ="Børnehave","Børnehave",IF(Inst_typ="Aldersintegreret institution","Aldersintegreret institution",IF(OR(Inst_typ="Vug og BH",Inst_typ="Kombi"),'2. Børn_indtast'!D165,0))))</f>
        <v>0</v>
      </c>
      <c r="E165" s="24" t="str">
        <f>IF('2. Børn_indtast'!E165="","",'2. Børn_indtast'!E165)</f>
        <v/>
      </c>
      <c r="F165" s="24" t="str">
        <f>IF('2. Børn_indtast'!F165="","",'2. Børn_indtast'!F165)</f>
        <v/>
      </c>
      <c r="G165" s="24" t="str">
        <f>IF('2. Børn_indtast'!G165="","",'2. Børn_indtast'!G165)</f>
        <v/>
      </c>
      <c r="H165" s="25" t="str">
        <f>IF('2. Børn_indtast'!H165="","",'2. Børn_indtast'!H165)</f>
        <v/>
      </c>
      <c r="I165" s="19" t="str">
        <f t="shared" si="38"/>
        <v>-</v>
      </c>
      <c r="J165" s="21" t="str">
        <f t="shared" si="39"/>
        <v>-</v>
      </c>
      <c r="K165" s="27">
        <f t="shared" si="40"/>
        <v>0</v>
      </c>
      <c r="L165" s="27">
        <f t="shared" si="41"/>
        <v>0</v>
      </c>
      <c r="M165" s="10">
        <f t="shared" si="42"/>
        <v>0</v>
      </c>
      <c r="N165" s="30">
        <f t="shared" si="43"/>
        <v>0</v>
      </c>
      <c r="O165" s="10">
        <f t="shared" si="44"/>
        <v>0</v>
      </c>
      <c r="P165" s="30">
        <f t="shared" si="45"/>
        <v>0</v>
      </c>
      <c r="Q165" s="27">
        <f t="shared" si="46"/>
        <v>0</v>
      </c>
      <c r="R165" s="38">
        <f t="shared" si="47"/>
        <v>0</v>
      </c>
      <c r="S165" s="39">
        <f t="shared" si="48"/>
        <v>0</v>
      </c>
      <c r="T165" s="10">
        <f t="shared" si="49"/>
        <v>0</v>
      </c>
      <c r="U165" s="30">
        <f t="shared" si="50"/>
        <v>0</v>
      </c>
      <c r="V165" s="22">
        <f t="shared" si="51"/>
        <v>0</v>
      </c>
      <c r="W165" s="22">
        <f t="shared" si="52"/>
        <v>0</v>
      </c>
      <c r="X165" s="22">
        <f t="shared" si="53"/>
        <v>0</v>
      </c>
    </row>
    <row r="166" spans="3:24" x14ac:dyDescent="0.3">
      <c r="C166" s="23" t="str">
        <f>IF('2. Børn_indtast'!C166="","",'2. Børn_indtast'!C166)</f>
        <v/>
      </c>
      <c r="D166" s="25">
        <f>IF(Inst_typ="Vuggestue","Vuggestue",IF(Inst_typ="Børnehave","Børnehave",IF(Inst_typ="Aldersintegreret institution","Aldersintegreret institution",IF(OR(Inst_typ="Vug og BH",Inst_typ="Kombi"),'2. Børn_indtast'!D166,0))))</f>
        <v>0</v>
      </c>
      <c r="E166" s="24" t="str">
        <f>IF('2. Børn_indtast'!E166="","",'2. Børn_indtast'!E166)</f>
        <v/>
      </c>
      <c r="F166" s="24" t="str">
        <f>IF('2. Børn_indtast'!F166="","",'2. Børn_indtast'!F166)</f>
        <v/>
      </c>
      <c r="G166" s="24" t="str">
        <f>IF('2. Børn_indtast'!G166="","",'2. Børn_indtast'!G166)</f>
        <v/>
      </c>
      <c r="H166" s="25" t="str">
        <f>IF('2. Børn_indtast'!H166="","",'2. Børn_indtast'!H166)</f>
        <v/>
      </c>
      <c r="I166" s="19" t="str">
        <f t="shared" si="38"/>
        <v>-</v>
      </c>
      <c r="J166" s="21" t="str">
        <f t="shared" si="39"/>
        <v>-</v>
      </c>
      <c r="K166" s="27">
        <f t="shared" si="40"/>
        <v>0</v>
      </c>
      <c r="L166" s="27">
        <f t="shared" si="41"/>
        <v>0</v>
      </c>
      <c r="M166" s="10">
        <f t="shared" si="42"/>
        <v>0</v>
      </c>
      <c r="N166" s="30">
        <f t="shared" si="43"/>
        <v>0</v>
      </c>
      <c r="O166" s="10">
        <f t="shared" si="44"/>
        <v>0</v>
      </c>
      <c r="P166" s="30">
        <f t="shared" si="45"/>
        <v>0</v>
      </c>
      <c r="Q166" s="27">
        <f t="shared" si="46"/>
        <v>0</v>
      </c>
      <c r="R166" s="38">
        <f t="shared" si="47"/>
        <v>0</v>
      </c>
      <c r="S166" s="39">
        <f t="shared" si="48"/>
        <v>0</v>
      </c>
      <c r="T166" s="10">
        <f t="shared" si="49"/>
        <v>0</v>
      </c>
      <c r="U166" s="30">
        <f t="shared" si="50"/>
        <v>0</v>
      </c>
      <c r="V166" s="22">
        <f t="shared" si="51"/>
        <v>0</v>
      </c>
      <c r="W166" s="22">
        <f t="shared" si="52"/>
        <v>0</v>
      </c>
      <c r="X166" s="22">
        <f t="shared" si="53"/>
        <v>0</v>
      </c>
    </row>
    <row r="167" spans="3:24" x14ac:dyDescent="0.3">
      <c r="C167" s="23" t="str">
        <f>IF('2. Børn_indtast'!C167="","",'2. Børn_indtast'!C167)</f>
        <v/>
      </c>
      <c r="D167" s="25">
        <f>IF(Inst_typ="Vuggestue","Vuggestue",IF(Inst_typ="Børnehave","Børnehave",IF(Inst_typ="Aldersintegreret institution","Aldersintegreret institution",IF(OR(Inst_typ="Vug og BH",Inst_typ="Kombi"),'2. Børn_indtast'!D167,0))))</f>
        <v>0</v>
      </c>
      <c r="E167" s="24" t="str">
        <f>IF('2. Børn_indtast'!E167="","",'2. Børn_indtast'!E167)</f>
        <v/>
      </c>
      <c r="F167" s="24" t="str">
        <f>IF('2. Børn_indtast'!F167="","",'2. Børn_indtast'!F167)</f>
        <v/>
      </c>
      <c r="G167" s="24" t="str">
        <f>IF('2. Børn_indtast'!G167="","",'2. Børn_indtast'!G167)</f>
        <v/>
      </c>
      <c r="H167" s="25" t="str">
        <f>IF('2. Børn_indtast'!H167="","",'2. Børn_indtast'!H167)</f>
        <v/>
      </c>
      <c r="I167" s="19" t="str">
        <f t="shared" si="38"/>
        <v>-</v>
      </c>
      <c r="J167" s="21" t="str">
        <f t="shared" si="39"/>
        <v>-</v>
      </c>
      <c r="K167" s="27">
        <f t="shared" si="40"/>
        <v>0</v>
      </c>
      <c r="L167" s="27">
        <f t="shared" si="41"/>
        <v>0</v>
      </c>
      <c r="M167" s="10">
        <f t="shared" si="42"/>
        <v>0</v>
      </c>
      <c r="N167" s="30">
        <f t="shared" si="43"/>
        <v>0</v>
      </c>
      <c r="O167" s="10">
        <f t="shared" si="44"/>
        <v>0</v>
      </c>
      <c r="P167" s="30">
        <f t="shared" si="45"/>
        <v>0</v>
      </c>
      <c r="Q167" s="27">
        <f t="shared" si="46"/>
        <v>0</v>
      </c>
      <c r="R167" s="38">
        <f t="shared" si="47"/>
        <v>0</v>
      </c>
      <c r="S167" s="39">
        <f t="shared" si="48"/>
        <v>0</v>
      </c>
      <c r="T167" s="10">
        <f t="shared" si="49"/>
        <v>0</v>
      </c>
      <c r="U167" s="30">
        <f t="shared" si="50"/>
        <v>0</v>
      </c>
      <c r="V167" s="22">
        <f t="shared" si="51"/>
        <v>0</v>
      </c>
      <c r="W167" s="22">
        <f t="shared" si="52"/>
        <v>0</v>
      </c>
      <c r="X167" s="22">
        <f t="shared" si="53"/>
        <v>0</v>
      </c>
    </row>
    <row r="168" spans="3:24" x14ac:dyDescent="0.3">
      <c r="C168" s="23" t="str">
        <f>IF('2. Børn_indtast'!C168="","",'2. Børn_indtast'!C168)</f>
        <v/>
      </c>
      <c r="D168" s="25">
        <f>IF(Inst_typ="Vuggestue","Vuggestue",IF(Inst_typ="Børnehave","Børnehave",IF(Inst_typ="Aldersintegreret institution","Aldersintegreret institution",IF(OR(Inst_typ="Vug og BH",Inst_typ="Kombi"),'2. Børn_indtast'!D168,0))))</f>
        <v>0</v>
      </c>
      <c r="E168" s="24" t="str">
        <f>IF('2. Børn_indtast'!E168="","",'2. Børn_indtast'!E168)</f>
        <v/>
      </c>
      <c r="F168" s="24" t="str">
        <f>IF('2. Børn_indtast'!F168="","",'2. Børn_indtast'!F168)</f>
        <v/>
      </c>
      <c r="G168" s="24" t="str">
        <f>IF('2. Børn_indtast'!G168="","",'2. Børn_indtast'!G168)</f>
        <v/>
      </c>
      <c r="H168" s="25" t="str">
        <f>IF('2. Børn_indtast'!H168="","",'2. Børn_indtast'!H168)</f>
        <v/>
      </c>
      <c r="I168" s="19" t="str">
        <f t="shared" si="38"/>
        <v>-</v>
      </c>
      <c r="J168" s="21" t="str">
        <f t="shared" si="39"/>
        <v>-</v>
      </c>
      <c r="K168" s="27">
        <f t="shared" si="40"/>
        <v>0</v>
      </c>
      <c r="L168" s="27">
        <f t="shared" si="41"/>
        <v>0</v>
      </c>
      <c r="M168" s="10">
        <f t="shared" si="42"/>
        <v>0</v>
      </c>
      <c r="N168" s="30">
        <f t="shared" si="43"/>
        <v>0</v>
      </c>
      <c r="O168" s="10">
        <f t="shared" si="44"/>
        <v>0</v>
      </c>
      <c r="P168" s="30">
        <f t="shared" si="45"/>
        <v>0</v>
      </c>
      <c r="Q168" s="27">
        <f t="shared" si="46"/>
        <v>0</v>
      </c>
      <c r="R168" s="38">
        <f t="shared" si="47"/>
        <v>0</v>
      </c>
      <c r="S168" s="39">
        <f t="shared" si="48"/>
        <v>0</v>
      </c>
      <c r="T168" s="10">
        <f t="shared" si="49"/>
        <v>0</v>
      </c>
      <c r="U168" s="30">
        <f t="shared" si="50"/>
        <v>0</v>
      </c>
      <c r="V168" s="22">
        <f t="shared" si="51"/>
        <v>0</v>
      </c>
      <c r="W168" s="22">
        <f t="shared" si="52"/>
        <v>0</v>
      </c>
      <c r="X168" s="22">
        <f t="shared" si="53"/>
        <v>0</v>
      </c>
    </row>
    <row r="169" spans="3:24" x14ac:dyDescent="0.3">
      <c r="C169" s="23" t="str">
        <f>IF('2. Børn_indtast'!C169="","",'2. Børn_indtast'!C169)</f>
        <v/>
      </c>
      <c r="D169" s="25">
        <f>IF(Inst_typ="Vuggestue","Vuggestue",IF(Inst_typ="Børnehave","Børnehave",IF(Inst_typ="Aldersintegreret institution","Aldersintegreret institution",IF(OR(Inst_typ="Vug og BH",Inst_typ="Kombi"),'2. Børn_indtast'!D169,0))))</f>
        <v>0</v>
      </c>
      <c r="E169" s="24" t="str">
        <f>IF('2. Børn_indtast'!E169="","",'2. Børn_indtast'!E169)</f>
        <v/>
      </c>
      <c r="F169" s="24" t="str">
        <f>IF('2. Børn_indtast'!F169="","",'2. Børn_indtast'!F169)</f>
        <v/>
      </c>
      <c r="G169" s="24" t="str">
        <f>IF('2. Børn_indtast'!G169="","",'2. Børn_indtast'!G169)</f>
        <v/>
      </c>
      <c r="H169" s="25" t="str">
        <f>IF('2. Børn_indtast'!H169="","",'2. Børn_indtast'!H169)</f>
        <v/>
      </c>
      <c r="I169" s="19" t="str">
        <f t="shared" si="38"/>
        <v>-</v>
      </c>
      <c r="J169" s="21" t="str">
        <f t="shared" si="39"/>
        <v>-</v>
      </c>
      <c r="K169" s="27">
        <f t="shared" si="40"/>
        <v>0</v>
      </c>
      <c r="L169" s="27">
        <f t="shared" si="41"/>
        <v>0</v>
      </c>
      <c r="M169" s="10">
        <f t="shared" si="42"/>
        <v>0</v>
      </c>
      <c r="N169" s="30">
        <f t="shared" si="43"/>
        <v>0</v>
      </c>
      <c r="O169" s="10">
        <f t="shared" si="44"/>
        <v>0</v>
      </c>
      <c r="P169" s="30">
        <f t="shared" si="45"/>
        <v>0</v>
      </c>
      <c r="Q169" s="27">
        <f t="shared" si="46"/>
        <v>0</v>
      </c>
      <c r="R169" s="38">
        <f t="shared" si="47"/>
        <v>0</v>
      </c>
      <c r="S169" s="39">
        <f t="shared" si="48"/>
        <v>0</v>
      </c>
      <c r="T169" s="10">
        <f t="shared" si="49"/>
        <v>0</v>
      </c>
      <c r="U169" s="30">
        <f t="shared" si="50"/>
        <v>0</v>
      </c>
      <c r="V169" s="22">
        <f t="shared" si="51"/>
        <v>0</v>
      </c>
      <c r="W169" s="22">
        <f t="shared" si="52"/>
        <v>0</v>
      </c>
      <c r="X169" s="22">
        <f t="shared" si="53"/>
        <v>0</v>
      </c>
    </row>
    <row r="170" spans="3:24" x14ac:dyDescent="0.3">
      <c r="C170" s="23" t="str">
        <f>IF('2. Børn_indtast'!C170="","",'2. Børn_indtast'!C170)</f>
        <v/>
      </c>
      <c r="D170" s="25">
        <f>IF(Inst_typ="Vuggestue","Vuggestue",IF(Inst_typ="Børnehave","Børnehave",IF(Inst_typ="Aldersintegreret institution","Aldersintegreret institution",IF(OR(Inst_typ="Vug og BH",Inst_typ="Kombi"),'2. Børn_indtast'!D170,0))))</f>
        <v>0</v>
      </c>
      <c r="E170" s="24" t="str">
        <f>IF('2. Børn_indtast'!E170="","",'2. Børn_indtast'!E170)</f>
        <v/>
      </c>
      <c r="F170" s="24" t="str">
        <f>IF('2. Børn_indtast'!F170="","",'2. Børn_indtast'!F170)</f>
        <v/>
      </c>
      <c r="G170" s="24" t="str">
        <f>IF('2. Børn_indtast'!G170="","",'2. Børn_indtast'!G170)</f>
        <v/>
      </c>
      <c r="H170" s="25" t="str">
        <f>IF('2. Børn_indtast'!H170="","",'2. Børn_indtast'!H170)</f>
        <v/>
      </c>
      <c r="I170" s="19" t="str">
        <f t="shared" si="38"/>
        <v>-</v>
      </c>
      <c r="J170" s="21" t="str">
        <f t="shared" si="39"/>
        <v>-</v>
      </c>
      <c r="K170" s="27">
        <f t="shared" si="40"/>
        <v>0</v>
      </c>
      <c r="L170" s="27">
        <f t="shared" si="41"/>
        <v>0</v>
      </c>
      <c r="M170" s="10">
        <f t="shared" si="42"/>
        <v>0</v>
      </c>
      <c r="N170" s="30">
        <f t="shared" si="43"/>
        <v>0</v>
      </c>
      <c r="O170" s="10">
        <f t="shared" si="44"/>
        <v>0</v>
      </c>
      <c r="P170" s="30">
        <f t="shared" si="45"/>
        <v>0</v>
      </c>
      <c r="Q170" s="27">
        <f t="shared" si="46"/>
        <v>0</v>
      </c>
      <c r="R170" s="38">
        <f t="shared" si="47"/>
        <v>0</v>
      </c>
      <c r="S170" s="39">
        <f t="shared" si="48"/>
        <v>0</v>
      </c>
      <c r="T170" s="10">
        <f t="shared" si="49"/>
        <v>0</v>
      </c>
      <c r="U170" s="30">
        <f t="shared" si="50"/>
        <v>0</v>
      </c>
      <c r="V170" s="22">
        <f t="shared" si="51"/>
        <v>0</v>
      </c>
      <c r="W170" s="22">
        <f t="shared" si="52"/>
        <v>0</v>
      </c>
      <c r="X170" s="22">
        <f t="shared" si="53"/>
        <v>0</v>
      </c>
    </row>
    <row r="171" spans="3:24" x14ac:dyDescent="0.3">
      <c r="C171" s="23" t="str">
        <f>IF('2. Børn_indtast'!C171="","",'2. Børn_indtast'!C171)</f>
        <v/>
      </c>
      <c r="D171" s="25">
        <f>IF(Inst_typ="Vuggestue","Vuggestue",IF(Inst_typ="Børnehave","Børnehave",IF(Inst_typ="Aldersintegreret institution","Aldersintegreret institution",IF(OR(Inst_typ="Vug og BH",Inst_typ="Kombi"),'2. Børn_indtast'!D171,0))))</f>
        <v>0</v>
      </c>
      <c r="E171" s="24" t="str">
        <f>IF('2. Børn_indtast'!E171="","",'2. Børn_indtast'!E171)</f>
        <v/>
      </c>
      <c r="F171" s="24" t="str">
        <f>IF('2. Børn_indtast'!F171="","",'2. Børn_indtast'!F171)</f>
        <v/>
      </c>
      <c r="G171" s="24" t="str">
        <f>IF('2. Børn_indtast'!G171="","",'2. Børn_indtast'!G171)</f>
        <v/>
      </c>
      <c r="H171" s="25" t="str">
        <f>IF('2. Børn_indtast'!H171="","",'2. Børn_indtast'!H171)</f>
        <v/>
      </c>
      <c r="I171" s="19" t="str">
        <f t="shared" si="38"/>
        <v>-</v>
      </c>
      <c r="J171" s="21" t="str">
        <f t="shared" si="39"/>
        <v>-</v>
      </c>
      <c r="K171" s="27">
        <f t="shared" si="40"/>
        <v>0</v>
      </c>
      <c r="L171" s="27">
        <f t="shared" si="41"/>
        <v>0</v>
      </c>
      <c r="M171" s="10">
        <f t="shared" si="42"/>
        <v>0</v>
      </c>
      <c r="N171" s="30">
        <f t="shared" si="43"/>
        <v>0</v>
      </c>
      <c r="O171" s="10">
        <f t="shared" si="44"/>
        <v>0</v>
      </c>
      <c r="P171" s="30">
        <f t="shared" si="45"/>
        <v>0</v>
      </c>
      <c r="Q171" s="27">
        <f t="shared" si="46"/>
        <v>0</v>
      </c>
      <c r="R171" s="38">
        <f t="shared" si="47"/>
        <v>0</v>
      </c>
      <c r="S171" s="39">
        <f t="shared" si="48"/>
        <v>0</v>
      </c>
      <c r="T171" s="10">
        <f t="shared" si="49"/>
        <v>0</v>
      </c>
      <c r="U171" s="30">
        <f t="shared" si="50"/>
        <v>0</v>
      </c>
      <c r="V171" s="22">
        <f t="shared" si="51"/>
        <v>0</v>
      </c>
      <c r="W171" s="22">
        <f t="shared" si="52"/>
        <v>0</v>
      </c>
      <c r="X171" s="22">
        <f t="shared" si="53"/>
        <v>0</v>
      </c>
    </row>
    <row r="172" spans="3:24" x14ac:dyDescent="0.3">
      <c r="C172" s="23" t="str">
        <f>IF('2. Børn_indtast'!C172="","",'2. Børn_indtast'!C172)</f>
        <v/>
      </c>
      <c r="D172" s="25">
        <f>IF(Inst_typ="Vuggestue","Vuggestue",IF(Inst_typ="Børnehave","Børnehave",IF(Inst_typ="Aldersintegreret institution","Aldersintegreret institution",IF(OR(Inst_typ="Vug og BH",Inst_typ="Kombi"),'2. Børn_indtast'!D172,0))))</f>
        <v>0</v>
      </c>
      <c r="E172" s="24" t="str">
        <f>IF('2. Børn_indtast'!E172="","",'2. Børn_indtast'!E172)</f>
        <v/>
      </c>
      <c r="F172" s="24" t="str">
        <f>IF('2. Børn_indtast'!F172="","",'2. Børn_indtast'!F172)</f>
        <v/>
      </c>
      <c r="G172" s="24" t="str">
        <f>IF('2. Børn_indtast'!G172="","",'2. Børn_indtast'!G172)</f>
        <v/>
      </c>
      <c r="H172" s="25" t="str">
        <f>IF('2. Børn_indtast'!H172="","",'2. Børn_indtast'!H172)</f>
        <v/>
      </c>
      <c r="I172" s="19" t="str">
        <f t="shared" si="38"/>
        <v>-</v>
      </c>
      <c r="J172" s="21" t="str">
        <f t="shared" si="39"/>
        <v>-</v>
      </c>
      <c r="K172" s="27">
        <f t="shared" si="40"/>
        <v>0</v>
      </c>
      <c r="L172" s="27">
        <f t="shared" si="41"/>
        <v>0</v>
      </c>
      <c r="M172" s="10">
        <f t="shared" si="42"/>
        <v>0</v>
      </c>
      <c r="N172" s="30">
        <f t="shared" si="43"/>
        <v>0</v>
      </c>
      <c r="O172" s="10">
        <f t="shared" si="44"/>
        <v>0</v>
      </c>
      <c r="P172" s="30">
        <f t="shared" si="45"/>
        <v>0</v>
      </c>
      <c r="Q172" s="27">
        <f t="shared" si="46"/>
        <v>0</v>
      </c>
      <c r="R172" s="38">
        <f t="shared" si="47"/>
        <v>0</v>
      </c>
      <c r="S172" s="39">
        <f t="shared" si="48"/>
        <v>0</v>
      </c>
      <c r="T172" s="10">
        <f t="shared" si="49"/>
        <v>0</v>
      </c>
      <c r="U172" s="30">
        <f t="shared" si="50"/>
        <v>0</v>
      </c>
      <c r="V172" s="22">
        <f t="shared" si="51"/>
        <v>0</v>
      </c>
      <c r="W172" s="22">
        <f t="shared" si="52"/>
        <v>0</v>
      </c>
      <c r="X172" s="22">
        <f t="shared" si="53"/>
        <v>0</v>
      </c>
    </row>
    <row r="173" spans="3:24" x14ac:dyDescent="0.3">
      <c r="C173" s="23" t="str">
        <f>IF('2. Børn_indtast'!C173="","",'2. Børn_indtast'!C173)</f>
        <v/>
      </c>
      <c r="D173" s="25">
        <f>IF(Inst_typ="Vuggestue","Vuggestue",IF(Inst_typ="Børnehave","Børnehave",IF(Inst_typ="Aldersintegreret institution","Aldersintegreret institution",IF(OR(Inst_typ="Vug og BH",Inst_typ="Kombi"),'2. Børn_indtast'!D173,0))))</f>
        <v>0</v>
      </c>
      <c r="E173" s="24" t="str">
        <f>IF('2. Børn_indtast'!E173="","",'2. Børn_indtast'!E173)</f>
        <v/>
      </c>
      <c r="F173" s="24" t="str">
        <f>IF('2. Børn_indtast'!F173="","",'2. Børn_indtast'!F173)</f>
        <v/>
      </c>
      <c r="G173" s="24" t="str">
        <f>IF('2. Børn_indtast'!G173="","",'2. Børn_indtast'!G173)</f>
        <v/>
      </c>
      <c r="H173" s="25" t="str">
        <f>IF('2. Børn_indtast'!H173="","",'2. Børn_indtast'!H173)</f>
        <v/>
      </c>
      <c r="I173" s="19" t="str">
        <f t="shared" si="38"/>
        <v>-</v>
      </c>
      <c r="J173" s="21" t="str">
        <f t="shared" si="39"/>
        <v>-</v>
      </c>
      <c r="K173" s="27">
        <f t="shared" si="40"/>
        <v>0</v>
      </c>
      <c r="L173" s="27">
        <f t="shared" si="41"/>
        <v>0</v>
      </c>
      <c r="M173" s="10">
        <f t="shared" si="42"/>
        <v>0</v>
      </c>
      <c r="N173" s="30">
        <f t="shared" si="43"/>
        <v>0</v>
      </c>
      <c r="O173" s="10">
        <f t="shared" si="44"/>
        <v>0</v>
      </c>
      <c r="P173" s="30">
        <f t="shared" si="45"/>
        <v>0</v>
      </c>
      <c r="Q173" s="27">
        <f t="shared" si="46"/>
        <v>0</v>
      </c>
      <c r="R173" s="38">
        <f t="shared" si="47"/>
        <v>0</v>
      </c>
      <c r="S173" s="39">
        <f t="shared" si="48"/>
        <v>0</v>
      </c>
      <c r="T173" s="10">
        <f t="shared" si="49"/>
        <v>0</v>
      </c>
      <c r="U173" s="30">
        <f t="shared" si="50"/>
        <v>0</v>
      </c>
      <c r="V173" s="22">
        <f t="shared" si="51"/>
        <v>0</v>
      </c>
      <c r="W173" s="22">
        <f t="shared" si="52"/>
        <v>0</v>
      </c>
      <c r="X173" s="22">
        <f t="shared" si="53"/>
        <v>0</v>
      </c>
    </row>
    <row r="174" spans="3:24" x14ac:dyDescent="0.3">
      <c r="C174" s="23" t="str">
        <f>IF('2. Børn_indtast'!C174="","",'2. Børn_indtast'!C174)</f>
        <v/>
      </c>
      <c r="D174" s="25">
        <f>IF(Inst_typ="Vuggestue","Vuggestue",IF(Inst_typ="Børnehave","Børnehave",IF(Inst_typ="Aldersintegreret institution","Aldersintegreret institution",IF(OR(Inst_typ="Vug og BH",Inst_typ="Kombi"),'2. Børn_indtast'!D174,0))))</f>
        <v>0</v>
      </c>
      <c r="E174" s="24" t="str">
        <f>IF('2. Børn_indtast'!E174="","",'2. Børn_indtast'!E174)</f>
        <v/>
      </c>
      <c r="F174" s="24" t="str">
        <f>IF('2. Børn_indtast'!F174="","",'2. Børn_indtast'!F174)</f>
        <v/>
      </c>
      <c r="G174" s="24" t="str">
        <f>IF('2. Børn_indtast'!G174="","",'2. Børn_indtast'!G174)</f>
        <v/>
      </c>
      <c r="H174" s="25" t="str">
        <f>IF('2. Børn_indtast'!H174="","",'2. Børn_indtast'!H174)</f>
        <v/>
      </c>
      <c r="I174" s="19" t="str">
        <f t="shared" si="38"/>
        <v>-</v>
      </c>
      <c r="J174" s="21" t="str">
        <f t="shared" si="39"/>
        <v>-</v>
      </c>
      <c r="K174" s="27">
        <f t="shared" si="40"/>
        <v>0</v>
      </c>
      <c r="L174" s="27">
        <f t="shared" si="41"/>
        <v>0</v>
      </c>
      <c r="M174" s="10">
        <f t="shared" si="42"/>
        <v>0</v>
      </c>
      <c r="N174" s="30">
        <f t="shared" si="43"/>
        <v>0</v>
      </c>
      <c r="O174" s="10">
        <f t="shared" si="44"/>
        <v>0</v>
      </c>
      <c r="P174" s="30">
        <f t="shared" si="45"/>
        <v>0</v>
      </c>
      <c r="Q174" s="27">
        <f t="shared" si="46"/>
        <v>0</v>
      </c>
      <c r="R174" s="38">
        <f t="shared" si="47"/>
        <v>0</v>
      </c>
      <c r="S174" s="39">
        <f t="shared" si="48"/>
        <v>0</v>
      </c>
      <c r="T174" s="10">
        <f t="shared" si="49"/>
        <v>0</v>
      </c>
      <c r="U174" s="30">
        <f t="shared" si="50"/>
        <v>0</v>
      </c>
      <c r="V174" s="22">
        <f t="shared" si="51"/>
        <v>0</v>
      </c>
      <c r="W174" s="22">
        <f t="shared" si="52"/>
        <v>0</v>
      </c>
      <c r="X174" s="22">
        <f t="shared" si="53"/>
        <v>0</v>
      </c>
    </row>
    <row r="175" spans="3:24" x14ac:dyDescent="0.3">
      <c r="C175" s="23" t="str">
        <f>IF('2. Børn_indtast'!C175="","",'2. Børn_indtast'!C175)</f>
        <v/>
      </c>
      <c r="D175" s="25">
        <f>IF(Inst_typ="Vuggestue","Vuggestue",IF(Inst_typ="Børnehave","Børnehave",IF(Inst_typ="Aldersintegreret institution","Aldersintegreret institution",IF(OR(Inst_typ="Vug og BH",Inst_typ="Kombi"),'2. Børn_indtast'!D175,0))))</f>
        <v>0</v>
      </c>
      <c r="E175" s="24" t="str">
        <f>IF('2. Børn_indtast'!E175="","",'2. Børn_indtast'!E175)</f>
        <v/>
      </c>
      <c r="F175" s="24" t="str">
        <f>IF('2. Børn_indtast'!F175="","",'2. Børn_indtast'!F175)</f>
        <v/>
      </c>
      <c r="G175" s="24" t="str">
        <f>IF('2. Børn_indtast'!G175="","",'2. Børn_indtast'!G175)</f>
        <v/>
      </c>
      <c r="H175" s="25" t="str">
        <f>IF('2. Børn_indtast'!H175="","",'2. Børn_indtast'!H175)</f>
        <v/>
      </c>
      <c r="I175" s="19" t="str">
        <f t="shared" si="38"/>
        <v>-</v>
      </c>
      <c r="J175" s="21" t="str">
        <f t="shared" si="39"/>
        <v>-</v>
      </c>
      <c r="K175" s="27">
        <f t="shared" si="40"/>
        <v>0</v>
      </c>
      <c r="L175" s="27">
        <f t="shared" si="41"/>
        <v>0</v>
      </c>
      <c r="M175" s="10">
        <f t="shared" si="42"/>
        <v>0</v>
      </c>
      <c r="N175" s="30">
        <f t="shared" si="43"/>
        <v>0</v>
      </c>
      <c r="O175" s="10">
        <f t="shared" si="44"/>
        <v>0</v>
      </c>
      <c r="P175" s="30">
        <f t="shared" si="45"/>
        <v>0</v>
      </c>
      <c r="Q175" s="27">
        <f t="shared" si="46"/>
        <v>0</v>
      </c>
      <c r="R175" s="38">
        <f t="shared" si="47"/>
        <v>0</v>
      </c>
      <c r="S175" s="39">
        <f t="shared" si="48"/>
        <v>0</v>
      </c>
      <c r="T175" s="10">
        <f t="shared" si="49"/>
        <v>0</v>
      </c>
      <c r="U175" s="30">
        <f t="shared" si="50"/>
        <v>0</v>
      </c>
      <c r="V175" s="22">
        <f t="shared" si="51"/>
        <v>0</v>
      </c>
      <c r="W175" s="22">
        <f t="shared" si="52"/>
        <v>0</v>
      </c>
      <c r="X175" s="22">
        <f t="shared" si="53"/>
        <v>0</v>
      </c>
    </row>
    <row r="176" spans="3:24" x14ac:dyDescent="0.3">
      <c r="C176" s="23" t="str">
        <f>IF('2. Børn_indtast'!C176="","",'2. Børn_indtast'!C176)</f>
        <v/>
      </c>
      <c r="D176" s="25">
        <f>IF(Inst_typ="Vuggestue","Vuggestue",IF(Inst_typ="Børnehave","Børnehave",IF(Inst_typ="Aldersintegreret institution","Aldersintegreret institution",IF(OR(Inst_typ="Vug og BH",Inst_typ="Kombi"),'2. Børn_indtast'!D176,0))))</f>
        <v>0</v>
      </c>
      <c r="E176" s="24" t="str">
        <f>IF('2. Børn_indtast'!E176="","",'2. Børn_indtast'!E176)</f>
        <v/>
      </c>
      <c r="F176" s="24" t="str">
        <f>IF('2. Børn_indtast'!F176="","",'2. Børn_indtast'!F176)</f>
        <v/>
      </c>
      <c r="G176" s="24" t="str">
        <f>IF('2. Børn_indtast'!G176="","",'2. Børn_indtast'!G176)</f>
        <v/>
      </c>
      <c r="H176" s="25" t="str">
        <f>IF('2. Børn_indtast'!H176="","",'2. Børn_indtast'!H176)</f>
        <v/>
      </c>
      <c r="I176" s="19" t="str">
        <f t="shared" si="38"/>
        <v>-</v>
      </c>
      <c r="J176" s="21" t="str">
        <f t="shared" si="39"/>
        <v>-</v>
      </c>
      <c r="K176" s="27">
        <f t="shared" si="40"/>
        <v>0</v>
      </c>
      <c r="L176" s="27">
        <f t="shared" si="41"/>
        <v>0</v>
      </c>
      <c r="M176" s="10">
        <f t="shared" si="42"/>
        <v>0</v>
      </c>
      <c r="N176" s="30">
        <f t="shared" si="43"/>
        <v>0</v>
      </c>
      <c r="O176" s="10">
        <f t="shared" si="44"/>
        <v>0</v>
      </c>
      <c r="P176" s="30">
        <f t="shared" si="45"/>
        <v>0</v>
      </c>
      <c r="Q176" s="27">
        <f t="shared" si="46"/>
        <v>0</v>
      </c>
      <c r="R176" s="38">
        <f t="shared" si="47"/>
        <v>0</v>
      </c>
      <c r="S176" s="39">
        <f t="shared" si="48"/>
        <v>0</v>
      </c>
      <c r="T176" s="10">
        <f t="shared" si="49"/>
        <v>0</v>
      </c>
      <c r="U176" s="30">
        <f t="shared" si="50"/>
        <v>0</v>
      </c>
      <c r="V176" s="22">
        <f t="shared" si="51"/>
        <v>0</v>
      </c>
      <c r="W176" s="22">
        <f t="shared" si="52"/>
        <v>0</v>
      </c>
      <c r="X176" s="22">
        <f t="shared" si="53"/>
        <v>0</v>
      </c>
    </row>
    <row r="177" spans="3:24" x14ac:dyDescent="0.3">
      <c r="C177" s="23" t="str">
        <f>IF('2. Børn_indtast'!C177="","",'2. Børn_indtast'!C177)</f>
        <v/>
      </c>
      <c r="D177" s="25">
        <f>IF(Inst_typ="Vuggestue","Vuggestue",IF(Inst_typ="Børnehave","Børnehave",IF(Inst_typ="Aldersintegreret institution","Aldersintegreret institution",IF(OR(Inst_typ="Vug og BH",Inst_typ="Kombi"),'2. Børn_indtast'!D177,0))))</f>
        <v>0</v>
      </c>
      <c r="E177" s="24" t="str">
        <f>IF('2. Børn_indtast'!E177="","",'2. Børn_indtast'!E177)</f>
        <v/>
      </c>
      <c r="F177" s="24" t="str">
        <f>IF('2. Børn_indtast'!F177="","",'2. Børn_indtast'!F177)</f>
        <v/>
      </c>
      <c r="G177" s="24" t="str">
        <f>IF('2. Børn_indtast'!G177="","",'2. Børn_indtast'!G177)</f>
        <v/>
      </c>
      <c r="H177" s="25" t="str">
        <f>IF('2. Børn_indtast'!H177="","",'2. Børn_indtast'!H177)</f>
        <v/>
      </c>
      <c r="I177" s="19" t="str">
        <f t="shared" si="38"/>
        <v>-</v>
      </c>
      <c r="J177" s="21" t="str">
        <f t="shared" si="39"/>
        <v>-</v>
      </c>
      <c r="K177" s="27">
        <f t="shared" si="40"/>
        <v>0</v>
      </c>
      <c r="L177" s="27">
        <f t="shared" si="41"/>
        <v>0</v>
      </c>
      <c r="M177" s="10">
        <f t="shared" si="42"/>
        <v>0</v>
      </c>
      <c r="N177" s="30">
        <f t="shared" si="43"/>
        <v>0</v>
      </c>
      <c r="O177" s="10">
        <f t="shared" si="44"/>
        <v>0</v>
      </c>
      <c r="P177" s="30">
        <f t="shared" si="45"/>
        <v>0</v>
      </c>
      <c r="Q177" s="27">
        <f t="shared" si="46"/>
        <v>0</v>
      </c>
      <c r="R177" s="38">
        <f t="shared" si="47"/>
        <v>0</v>
      </c>
      <c r="S177" s="39">
        <f t="shared" si="48"/>
        <v>0</v>
      </c>
      <c r="T177" s="10">
        <f t="shared" si="49"/>
        <v>0</v>
      </c>
      <c r="U177" s="30">
        <f t="shared" si="50"/>
        <v>0</v>
      </c>
      <c r="V177" s="22">
        <f t="shared" si="51"/>
        <v>0</v>
      </c>
      <c r="W177" s="22">
        <f t="shared" si="52"/>
        <v>0</v>
      </c>
      <c r="X177" s="22">
        <f t="shared" si="53"/>
        <v>0</v>
      </c>
    </row>
    <row r="178" spans="3:24" x14ac:dyDescent="0.3">
      <c r="C178" s="23" t="str">
        <f>IF('2. Børn_indtast'!C178="","",'2. Børn_indtast'!C178)</f>
        <v/>
      </c>
      <c r="D178" s="25">
        <f>IF(Inst_typ="Vuggestue","Vuggestue",IF(Inst_typ="Børnehave","Børnehave",IF(Inst_typ="Aldersintegreret institution","Aldersintegreret institution",IF(OR(Inst_typ="Vug og BH",Inst_typ="Kombi"),'2. Børn_indtast'!D178,0))))</f>
        <v>0</v>
      </c>
      <c r="E178" s="24" t="str">
        <f>IF('2. Børn_indtast'!E178="","",'2. Børn_indtast'!E178)</f>
        <v/>
      </c>
      <c r="F178" s="24" t="str">
        <f>IF('2. Børn_indtast'!F178="","",'2. Børn_indtast'!F178)</f>
        <v/>
      </c>
      <c r="G178" s="24" t="str">
        <f>IF('2. Børn_indtast'!G178="","",'2. Børn_indtast'!G178)</f>
        <v/>
      </c>
      <c r="H178" s="25" t="str">
        <f>IF('2. Børn_indtast'!H178="","",'2. Børn_indtast'!H178)</f>
        <v/>
      </c>
      <c r="I178" s="19" t="str">
        <f t="shared" si="38"/>
        <v>-</v>
      </c>
      <c r="J178" s="21" t="str">
        <f t="shared" si="39"/>
        <v>-</v>
      </c>
      <c r="K178" s="27">
        <f t="shared" si="40"/>
        <v>0</v>
      </c>
      <c r="L178" s="27">
        <f t="shared" si="41"/>
        <v>0</v>
      </c>
      <c r="M178" s="10">
        <f t="shared" si="42"/>
        <v>0</v>
      </c>
      <c r="N178" s="30">
        <f t="shared" si="43"/>
        <v>0</v>
      </c>
      <c r="O178" s="10">
        <f t="shared" si="44"/>
        <v>0</v>
      </c>
      <c r="P178" s="30">
        <f t="shared" si="45"/>
        <v>0</v>
      </c>
      <c r="Q178" s="27">
        <f t="shared" si="46"/>
        <v>0</v>
      </c>
      <c r="R178" s="38">
        <f t="shared" si="47"/>
        <v>0</v>
      </c>
      <c r="S178" s="39">
        <f t="shared" si="48"/>
        <v>0</v>
      </c>
      <c r="T178" s="10">
        <f t="shared" si="49"/>
        <v>0</v>
      </c>
      <c r="U178" s="30">
        <f t="shared" si="50"/>
        <v>0</v>
      </c>
      <c r="V178" s="22">
        <f t="shared" si="51"/>
        <v>0</v>
      </c>
      <c r="W178" s="22">
        <f t="shared" si="52"/>
        <v>0</v>
      </c>
      <c r="X178" s="22">
        <f t="shared" si="53"/>
        <v>0</v>
      </c>
    </row>
    <row r="179" spans="3:24" x14ac:dyDescent="0.3">
      <c r="C179" s="23" t="str">
        <f>IF('2. Børn_indtast'!C179="","",'2. Børn_indtast'!C179)</f>
        <v/>
      </c>
      <c r="D179" s="25">
        <f>IF(Inst_typ="Vuggestue","Vuggestue",IF(Inst_typ="Børnehave","Børnehave",IF(Inst_typ="Aldersintegreret institution","Aldersintegreret institution",IF(OR(Inst_typ="Vug og BH",Inst_typ="Kombi"),'2. Børn_indtast'!D179,0))))</f>
        <v>0</v>
      </c>
      <c r="E179" s="24" t="str">
        <f>IF('2. Børn_indtast'!E179="","",'2. Børn_indtast'!E179)</f>
        <v/>
      </c>
      <c r="F179" s="24" t="str">
        <f>IF('2. Børn_indtast'!F179="","",'2. Børn_indtast'!F179)</f>
        <v/>
      </c>
      <c r="G179" s="24" t="str">
        <f>IF('2. Børn_indtast'!G179="","",'2. Børn_indtast'!G179)</f>
        <v/>
      </c>
      <c r="H179" s="25" t="str">
        <f>IF('2. Børn_indtast'!H179="","",'2. Børn_indtast'!H179)</f>
        <v/>
      </c>
      <c r="I179" s="19" t="str">
        <f t="shared" si="38"/>
        <v>-</v>
      </c>
      <c r="J179" s="21" t="str">
        <f t="shared" si="39"/>
        <v>-</v>
      </c>
      <c r="K179" s="27">
        <f t="shared" si="40"/>
        <v>0</v>
      </c>
      <c r="L179" s="27">
        <f t="shared" si="41"/>
        <v>0</v>
      </c>
      <c r="M179" s="10">
        <f t="shared" si="42"/>
        <v>0</v>
      </c>
      <c r="N179" s="30">
        <f t="shared" si="43"/>
        <v>0</v>
      </c>
      <c r="O179" s="10">
        <f t="shared" si="44"/>
        <v>0</v>
      </c>
      <c r="P179" s="30">
        <f t="shared" si="45"/>
        <v>0</v>
      </c>
      <c r="Q179" s="27">
        <f t="shared" si="46"/>
        <v>0</v>
      </c>
      <c r="R179" s="38">
        <f t="shared" si="47"/>
        <v>0</v>
      </c>
      <c r="S179" s="39">
        <f t="shared" si="48"/>
        <v>0</v>
      </c>
      <c r="T179" s="10">
        <f t="shared" si="49"/>
        <v>0</v>
      </c>
      <c r="U179" s="30">
        <f t="shared" si="50"/>
        <v>0</v>
      </c>
      <c r="V179" s="22">
        <f t="shared" si="51"/>
        <v>0</v>
      </c>
      <c r="W179" s="22">
        <f t="shared" si="52"/>
        <v>0</v>
      </c>
      <c r="X179" s="22">
        <f t="shared" si="53"/>
        <v>0</v>
      </c>
    </row>
    <row r="180" spans="3:24" x14ac:dyDescent="0.3">
      <c r="C180" s="23" t="str">
        <f>IF('2. Børn_indtast'!C180="","",'2. Børn_indtast'!C180)</f>
        <v/>
      </c>
      <c r="D180" s="25">
        <f>IF(Inst_typ="Vuggestue","Vuggestue",IF(Inst_typ="Børnehave","Børnehave",IF(Inst_typ="Aldersintegreret institution","Aldersintegreret institution",IF(OR(Inst_typ="Vug og BH",Inst_typ="Kombi"),'2. Børn_indtast'!D180,0))))</f>
        <v>0</v>
      </c>
      <c r="E180" s="24" t="str">
        <f>IF('2. Børn_indtast'!E180="","",'2. Børn_indtast'!E180)</f>
        <v/>
      </c>
      <c r="F180" s="24" t="str">
        <f>IF('2. Børn_indtast'!F180="","",'2. Børn_indtast'!F180)</f>
        <v/>
      </c>
      <c r="G180" s="24" t="str">
        <f>IF('2. Børn_indtast'!G180="","",'2. Børn_indtast'!G180)</f>
        <v/>
      </c>
      <c r="H180" s="25" t="str">
        <f>IF('2. Børn_indtast'!H180="","",'2. Børn_indtast'!H180)</f>
        <v/>
      </c>
      <c r="I180" s="19" t="str">
        <f t="shared" si="38"/>
        <v>-</v>
      </c>
      <c r="J180" s="21" t="str">
        <f t="shared" si="39"/>
        <v>-</v>
      </c>
      <c r="K180" s="27">
        <f t="shared" si="40"/>
        <v>0</v>
      </c>
      <c r="L180" s="27">
        <f t="shared" si="41"/>
        <v>0</v>
      </c>
      <c r="M180" s="10">
        <f t="shared" si="42"/>
        <v>0</v>
      </c>
      <c r="N180" s="30">
        <f t="shared" si="43"/>
        <v>0</v>
      </c>
      <c r="O180" s="10">
        <f t="shared" si="44"/>
        <v>0</v>
      </c>
      <c r="P180" s="30">
        <f t="shared" si="45"/>
        <v>0</v>
      </c>
      <c r="Q180" s="27">
        <f t="shared" si="46"/>
        <v>0</v>
      </c>
      <c r="R180" s="38">
        <f t="shared" si="47"/>
        <v>0</v>
      </c>
      <c r="S180" s="39">
        <f t="shared" si="48"/>
        <v>0</v>
      </c>
      <c r="T180" s="10">
        <f t="shared" si="49"/>
        <v>0</v>
      </c>
      <c r="U180" s="30">
        <f t="shared" si="50"/>
        <v>0</v>
      </c>
      <c r="V180" s="22">
        <f t="shared" si="51"/>
        <v>0</v>
      </c>
      <c r="W180" s="22">
        <f t="shared" si="52"/>
        <v>0</v>
      </c>
      <c r="X180" s="22">
        <f t="shared" si="53"/>
        <v>0</v>
      </c>
    </row>
    <row r="181" spans="3:24" x14ac:dyDescent="0.3">
      <c r="C181" s="23" t="str">
        <f>IF('2. Børn_indtast'!C181="","",'2. Børn_indtast'!C181)</f>
        <v/>
      </c>
      <c r="D181" s="25">
        <f>IF(Inst_typ="Vuggestue","Vuggestue",IF(Inst_typ="Børnehave","Børnehave",IF(Inst_typ="Aldersintegreret institution","Aldersintegreret institution",IF(OR(Inst_typ="Vug og BH",Inst_typ="Kombi"),'2. Børn_indtast'!D181,0))))</f>
        <v>0</v>
      </c>
      <c r="E181" s="24" t="str">
        <f>IF('2. Børn_indtast'!E181="","",'2. Børn_indtast'!E181)</f>
        <v/>
      </c>
      <c r="F181" s="24" t="str">
        <f>IF('2. Børn_indtast'!F181="","",'2. Børn_indtast'!F181)</f>
        <v/>
      </c>
      <c r="G181" s="24" t="str">
        <f>IF('2. Børn_indtast'!G181="","",'2. Børn_indtast'!G181)</f>
        <v/>
      </c>
      <c r="H181" s="25" t="str">
        <f>IF('2. Børn_indtast'!H181="","",'2. Børn_indtast'!H181)</f>
        <v/>
      </c>
      <c r="I181" s="19" t="str">
        <f t="shared" si="38"/>
        <v>-</v>
      </c>
      <c r="J181" s="21" t="str">
        <f t="shared" si="39"/>
        <v>-</v>
      </c>
      <c r="K181" s="27">
        <f t="shared" si="40"/>
        <v>0</v>
      </c>
      <c r="L181" s="27">
        <f t="shared" si="41"/>
        <v>0</v>
      </c>
      <c r="M181" s="10">
        <f t="shared" si="42"/>
        <v>0</v>
      </c>
      <c r="N181" s="30">
        <f t="shared" si="43"/>
        <v>0</v>
      </c>
      <c r="O181" s="10">
        <f t="shared" si="44"/>
        <v>0</v>
      </c>
      <c r="P181" s="30">
        <f t="shared" si="45"/>
        <v>0</v>
      </c>
      <c r="Q181" s="27">
        <f t="shared" si="46"/>
        <v>0</v>
      </c>
      <c r="R181" s="38">
        <f t="shared" si="47"/>
        <v>0</v>
      </c>
      <c r="S181" s="39">
        <f t="shared" si="48"/>
        <v>0</v>
      </c>
      <c r="T181" s="10">
        <f t="shared" si="49"/>
        <v>0</v>
      </c>
      <c r="U181" s="30">
        <f t="shared" si="50"/>
        <v>0</v>
      </c>
      <c r="V181" s="22">
        <f t="shared" si="51"/>
        <v>0</v>
      </c>
      <c r="W181" s="22">
        <f t="shared" si="52"/>
        <v>0</v>
      </c>
      <c r="X181" s="22">
        <f t="shared" si="53"/>
        <v>0</v>
      </c>
    </row>
    <row r="182" spans="3:24" x14ac:dyDescent="0.3">
      <c r="C182" s="23" t="str">
        <f>IF('2. Børn_indtast'!C182="","",'2. Børn_indtast'!C182)</f>
        <v/>
      </c>
      <c r="D182" s="25">
        <f>IF(Inst_typ="Vuggestue","Vuggestue",IF(Inst_typ="Børnehave","Børnehave",IF(Inst_typ="Aldersintegreret institution","Aldersintegreret institution",IF(OR(Inst_typ="Vug og BH",Inst_typ="Kombi"),'2. Børn_indtast'!D182,0))))</f>
        <v>0</v>
      </c>
      <c r="E182" s="24" t="str">
        <f>IF('2. Børn_indtast'!E182="","",'2. Børn_indtast'!E182)</f>
        <v/>
      </c>
      <c r="F182" s="24" t="str">
        <f>IF('2. Børn_indtast'!F182="","",'2. Børn_indtast'!F182)</f>
        <v/>
      </c>
      <c r="G182" s="24" t="str">
        <f>IF('2. Børn_indtast'!G182="","",'2. Børn_indtast'!G182)</f>
        <v/>
      </c>
      <c r="H182" s="25" t="str">
        <f>IF('2. Børn_indtast'!H182="","",'2. Børn_indtast'!H182)</f>
        <v/>
      </c>
      <c r="I182" s="19" t="str">
        <f t="shared" si="38"/>
        <v>-</v>
      </c>
      <c r="J182" s="21" t="str">
        <f t="shared" si="39"/>
        <v>-</v>
      </c>
      <c r="K182" s="27">
        <f t="shared" si="40"/>
        <v>0</v>
      </c>
      <c r="L182" s="27">
        <f t="shared" si="41"/>
        <v>0</v>
      </c>
      <c r="M182" s="10">
        <f t="shared" si="42"/>
        <v>0</v>
      </c>
      <c r="N182" s="30">
        <f t="shared" si="43"/>
        <v>0</v>
      </c>
      <c r="O182" s="10">
        <f t="shared" si="44"/>
        <v>0</v>
      </c>
      <c r="P182" s="30">
        <f t="shared" si="45"/>
        <v>0</v>
      </c>
      <c r="Q182" s="27">
        <f t="shared" si="46"/>
        <v>0</v>
      </c>
      <c r="R182" s="38">
        <f t="shared" si="47"/>
        <v>0</v>
      </c>
      <c r="S182" s="39">
        <f t="shared" si="48"/>
        <v>0</v>
      </c>
      <c r="T182" s="10">
        <f t="shared" si="49"/>
        <v>0</v>
      </c>
      <c r="U182" s="30">
        <f t="shared" si="50"/>
        <v>0</v>
      </c>
      <c r="V182" s="22">
        <f t="shared" si="51"/>
        <v>0</v>
      </c>
      <c r="W182" s="22">
        <f t="shared" si="52"/>
        <v>0</v>
      </c>
      <c r="X182" s="22">
        <f t="shared" si="53"/>
        <v>0</v>
      </c>
    </row>
    <row r="183" spans="3:24" x14ac:dyDescent="0.3">
      <c r="C183" s="23" t="str">
        <f>IF('2. Børn_indtast'!C183="","",'2. Børn_indtast'!C183)</f>
        <v/>
      </c>
      <c r="D183" s="25">
        <f>IF(Inst_typ="Vuggestue","Vuggestue",IF(Inst_typ="Børnehave","Børnehave",IF(Inst_typ="Aldersintegreret institution","Aldersintegreret institution",IF(OR(Inst_typ="Vug og BH",Inst_typ="Kombi"),'2. Børn_indtast'!D183,0))))</f>
        <v>0</v>
      </c>
      <c r="E183" s="24" t="str">
        <f>IF('2. Børn_indtast'!E183="","",'2. Børn_indtast'!E183)</f>
        <v/>
      </c>
      <c r="F183" s="24" t="str">
        <f>IF('2. Børn_indtast'!F183="","",'2. Børn_indtast'!F183)</f>
        <v/>
      </c>
      <c r="G183" s="24" t="str">
        <f>IF('2. Børn_indtast'!G183="","",'2. Børn_indtast'!G183)</f>
        <v/>
      </c>
      <c r="H183" s="25" t="str">
        <f>IF('2. Børn_indtast'!H183="","",'2. Børn_indtast'!H183)</f>
        <v/>
      </c>
      <c r="I183" s="19" t="str">
        <f t="shared" si="38"/>
        <v>-</v>
      </c>
      <c r="J183" s="21" t="str">
        <f t="shared" si="39"/>
        <v>-</v>
      </c>
      <c r="K183" s="27">
        <f t="shared" si="40"/>
        <v>0</v>
      </c>
      <c r="L183" s="27">
        <f t="shared" si="41"/>
        <v>0</v>
      </c>
      <c r="M183" s="10">
        <f t="shared" si="42"/>
        <v>0</v>
      </c>
      <c r="N183" s="30">
        <f t="shared" si="43"/>
        <v>0</v>
      </c>
      <c r="O183" s="10">
        <f t="shared" si="44"/>
        <v>0</v>
      </c>
      <c r="P183" s="30">
        <f t="shared" si="45"/>
        <v>0</v>
      </c>
      <c r="Q183" s="27">
        <f t="shared" si="46"/>
        <v>0</v>
      </c>
      <c r="R183" s="38">
        <f t="shared" si="47"/>
        <v>0</v>
      </c>
      <c r="S183" s="39">
        <f t="shared" si="48"/>
        <v>0</v>
      </c>
      <c r="T183" s="10">
        <f t="shared" si="49"/>
        <v>0</v>
      </c>
      <c r="U183" s="30">
        <f t="shared" si="50"/>
        <v>0</v>
      </c>
      <c r="V183" s="22">
        <f t="shared" si="51"/>
        <v>0</v>
      </c>
      <c r="W183" s="22">
        <f t="shared" si="52"/>
        <v>0</v>
      </c>
      <c r="X183" s="22">
        <f t="shared" si="53"/>
        <v>0</v>
      </c>
    </row>
    <row r="184" spans="3:24" x14ac:dyDescent="0.3">
      <c r="C184" s="23" t="str">
        <f>IF('2. Børn_indtast'!C184="","",'2. Børn_indtast'!C184)</f>
        <v/>
      </c>
      <c r="D184" s="25">
        <f>IF(Inst_typ="Vuggestue","Vuggestue",IF(Inst_typ="Børnehave","Børnehave",IF(Inst_typ="Aldersintegreret institution","Aldersintegreret institution",IF(OR(Inst_typ="Vug og BH",Inst_typ="Kombi"),'2. Børn_indtast'!D184,0))))</f>
        <v>0</v>
      </c>
      <c r="E184" s="24" t="str">
        <f>IF('2. Børn_indtast'!E184="","",'2. Børn_indtast'!E184)</f>
        <v/>
      </c>
      <c r="F184" s="24" t="str">
        <f>IF('2. Børn_indtast'!F184="","",'2. Børn_indtast'!F184)</f>
        <v/>
      </c>
      <c r="G184" s="24" t="str">
        <f>IF('2. Børn_indtast'!G184="","",'2. Børn_indtast'!G184)</f>
        <v/>
      </c>
      <c r="H184" s="25" t="str">
        <f>IF('2. Børn_indtast'!H184="","",'2. Børn_indtast'!H184)</f>
        <v/>
      </c>
      <c r="I184" s="19" t="str">
        <f t="shared" si="38"/>
        <v>-</v>
      </c>
      <c r="J184" s="21" t="str">
        <f t="shared" si="39"/>
        <v>-</v>
      </c>
      <c r="K184" s="27">
        <f t="shared" si="40"/>
        <v>0</v>
      </c>
      <c r="L184" s="27">
        <f t="shared" si="41"/>
        <v>0</v>
      </c>
      <c r="M184" s="10">
        <f t="shared" si="42"/>
        <v>0</v>
      </c>
      <c r="N184" s="30">
        <f t="shared" si="43"/>
        <v>0</v>
      </c>
      <c r="O184" s="10">
        <f t="shared" si="44"/>
        <v>0</v>
      </c>
      <c r="P184" s="30">
        <f t="shared" si="45"/>
        <v>0</v>
      </c>
      <c r="Q184" s="27">
        <f t="shared" si="46"/>
        <v>0</v>
      </c>
      <c r="R184" s="38">
        <f t="shared" si="47"/>
        <v>0</v>
      </c>
      <c r="S184" s="39">
        <f t="shared" si="48"/>
        <v>0</v>
      </c>
      <c r="T184" s="10">
        <f t="shared" si="49"/>
        <v>0</v>
      </c>
      <c r="U184" s="30">
        <f t="shared" si="50"/>
        <v>0</v>
      </c>
      <c r="V184" s="22">
        <f t="shared" si="51"/>
        <v>0</v>
      </c>
      <c r="W184" s="22">
        <f t="shared" si="52"/>
        <v>0</v>
      </c>
      <c r="X184" s="22">
        <f t="shared" si="53"/>
        <v>0</v>
      </c>
    </row>
    <row r="185" spans="3:24" x14ac:dyDescent="0.3">
      <c r="C185" s="23" t="str">
        <f>IF('2. Børn_indtast'!C185="","",'2. Børn_indtast'!C185)</f>
        <v/>
      </c>
      <c r="D185" s="25">
        <f>IF(Inst_typ="Vuggestue","Vuggestue",IF(Inst_typ="Børnehave","Børnehave",IF(Inst_typ="Aldersintegreret institution","Aldersintegreret institution",IF(OR(Inst_typ="Vug og BH",Inst_typ="Kombi"),'2. Børn_indtast'!D185,0))))</f>
        <v>0</v>
      </c>
      <c r="E185" s="24" t="str">
        <f>IF('2. Børn_indtast'!E185="","",'2. Børn_indtast'!E185)</f>
        <v/>
      </c>
      <c r="F185" s="24" t="str">
        <f>IF('2. Børn_indtast'!F185="","",'2. Børn_indtast'!F185)</f>
        <v/>
      </c>
      <c r="G185" s="24" t="str">
        <f>IF('2. Børn_indtast'!G185="","",'2. Børn_indtast'!G185)</f>
        <v/>
      </c>
      <c r="H185" s="25" t="str">
        <f>IF('2. Børn_indtast'!H185="","",'2. Børn_indtast'!H185)</f>
        <v/>
      </c>
      <c r="I185" s="19" t="str">
        <f t="shared" si="38"/>
        <v>-</v>
      </c>
      <c r="J185" s="21" t="str">
        <f t="shared" si="39"/>
        <v>-</v>
      </c>
      <c r="K185" s="27">
        <f t="shared" si="40"/>
        <v>0</v>
      </c>
      <c r="L185" s="27">
        <f t="shared" si="41"/>
        <v>0</v>
      </c>
      <c r="M185" s="10">
        <f t="shared" si="42"/>
        <v>0</v>
      </c>
      <c r="N185" s="30">
        <f t="shared" si="43"/>
        <v>0</v>
      </c>
      <c r="O185" s="10">
        <f t="shared" si="44"/>
        <v>0</v>
      </c>
      <c r="P185" s="30">
        <f t="shared" si="45"/>
        <v>0</v>
      </c>
      <c r="Q185" s="27">
        <f t="shared" si="46"/>
        <v>0</v>
      </c>
      <c r="R185" s="38">
        <f t="shared" si="47"/>
        <v>0</v>
      </c>
      <c r="S185" s="39">
        <f t="shared" si="48"/>
        <v>0</v>
      </c>
      <c r="T185" s="10">
        <f t="shared" si="49"/>
        <v>0</v>
      </c>
      <c r="U185" s="30">
        <f t="shared" si="50"/>
        <v>0</v>
      </c>
      <c r="V185" s="22">
        <f t="shared" si="51"/>
        <v>0</v>
      </c>
      <c r="W185" s="22">
        <f t="shared" si="52"/>
        <v>0</v>
      </c>
      <c r="X185" s="22">
        <f t="shared" si="53"/>
        <v>0</v>
      </c>
    </row>
    <row r="186" spans="3:24" x14ac:dyDescent="0.3">
      <c r="C186" s="23" t="str">
        <f>IF('2. Børn_indtast'!C186="","",'2. Børn_indtast'!C186)</f>
        <v/>
      </c>
      <c r="D186" s="25">
        <f>IF(Inst_typ="Vuggestue","Vuggestue",IF(Inst_typ="Børnehave","Børnehave",IF(Inst_typ="Aldersintegreret institution","Aldersintegreret institution",IF(OR(Inst_typ="Vug og BH",Inst_typ="Kombi"),'2. Børn_indtast'!D186,0))))</f>
        <v>0</v>
      </c>
      <c r="E186" s="24" t="str">
        <f>IF('2. Børn_indtast'!E186="","",'2. Børn_indtast'!E186)</f>
        <v/>
      </c>
      <c r="F186" s="24" t="str">
        <f>IF('2. Børn_indtast'!F186="","",'2. Børn_indtast'!F186)</f>
        <v/>
      </c>
      <c r="G186" s="24" t="str">
        <f>IF('2. Børn_indtast'!G186="","",'2. Børn_indtast'!G186)</f>
        <v/>
      </c>
      <c r="H186" s="25" t="str">
        <f>IF('2. Børn_indtast'!H186="","",'2. Børn_indtast'!H186)</f>
        <v/>
      </c>
      <c r="I186" s="19" t="str">
        <f t="shared" si="38"/>
        <v>-</v>
      </c>
      <c r="J186" s="21" t="str">
        <f t="shared" si="39"/>
        <v>-</v>
      </c>
      <c r="K186" s="27">
        <f t="shared" si="40"/>
        <v>0</v>
      </c>
      <c r="L186" s="27">
        <f t="shared" si="41"/>
        <v>0</v>
      </c>
      <c r="M186" s="10">
        <f t="shared" si="42"/>
        <v>0</v>
      </c>
      <c r="N186" s="30">
        <f t="shared" si="43"/>
        <v>0</v>
      </c>
      <c r="O186" s="10">
        <f t="shared" si="44"/>
        <v>0</v>
      </c>
      <c r="P186" s="30">
        <f t="shared" si="45"/>
        <v>0</v>
      </c>
      <c r="Q186" s="27">
        <f t="shared" si="46"/>
        <v>0</v>
      </c>
      <c r="R186" s="38">
        <f t="shared" si="47"/>
        <v>0</v>
      </c>
      <c r="S186" s="39">
        <f t="shared" si="48"/>
        <v>0</v>
      </c>
      <c r="T186" s="10">
        <f t="shared" si="49"/>
        <v>0</v>
      </c>
      <c r="U186" s="30">
        <f t="shared" si="50"/>
        <v>0</v>
      </c>
      <c r="V186" s="22">
        <f t="shared" si="51"/>
        <v>0</v>
      </c>
      <c r="W186" s="22">
        <f t="shared" si="52"/>
        <v>0</v>
      </c>
      <c r="X186" s="22">
        <f t="shared" si="53"/>
        <v>0</v>
      </c>
    </row>
    <row r="187" spans="3:24" x14ac:dyDescent="0.3">
      <c r="C187" s="23" t="str">
        <f>IF('2. Børn_indtast'!C187="","",'2. Børn_indtast'!C187)</f>
        <v/>
      </c>
      <c r="D187" s="25">
        <f>IF(Inst_typ="Vuggestue","Vuggestue",IF(Inst_typ="Børnehave","Børnehave",IF(Inst_typ="Aldersintegreret institution","Aldersintegreret institution",IF(OR(Inst_typ="Vug og BH",Inst_typ="Kombi"),'2. Børn_indtast'!D187,0))))</f>
        <v>0</v>
      </c>
      <c r="E187" s="24" t="str">
        <f>IF('2. Børn_indtast'!E187="","",'2. Børn_indtast'!E187)</f>
        <v/>
      </c>
      <c r="F187" s="24" t="str">
        <f>IF('2. Børn_indtast'!F187="","",'2. Børn_indtast'!F187)</f>
        <v/>
      </c>
      <c r="G187" s="24" t="str">
        <f>IF('2. Børn_indtast'!G187="","",'2. Børn_indtast'!G187)</f>
        <v/>
      </c>
      <c r="H187" s="25" t="str">
        <f>IF('2. Børn_indtast'!H187="","",'2. Børn_indtast'!H187)</f>
        <v/>
      </c>
      <c r="I187" s="19" t="str">
        <f t="shared" si="38"/>
        <v>-</v>
      </c>
      <c r="J187" s="21" t="str">
        <f t="shared" si="39"/>
        <v>-</v>
      </c>
      <c r="K187" s="27">
        <f t="shared" si="40"/>
        <v>0</v>
      </c>
      <c r="L187" s="27">
        <f t="shared" si="41"/>
        <v>0</v>
      </c>
      <c r="M187" s="10">
        <f t="shared" si="42"/>
        <v>0</v>
      </c>
      <c r="N187" s="30">
        <f t="shared" si="43"/>
        <v>0</v>
      </c>
      <c r="O187" s="10">
        <f t="shared" si="44"/>
        <v>0</v>
      </c>
      <c r="P187" s="30">
        <f t="shared" si="45"/>
        <v>0</v>
      </c>
      <c r="Q187" s="27">
        <f t="shared" si="46"/>
        <v>0</v>
      </c>
      <c r="R187" s="38">
        <f t="shared" si="47"/>
        <v>0</v>
      </c>
      <c r="S187" s="39">
        <f t="shared" si="48"/>
        <v>0</v>
      </c>
      <c r="T187" s="10">
        <f t="shared" si="49"/>
        <v>0</v>
      </c>
      <c r="U187" s="30">
        <f t="shared" si="50"/>
        <v>0</v>
      </c>
      <c r="V187" s="22">
        <f t="shared" si="51"/>
        <v>0</v>
      </c>
      <c r="W187" s="22">
        <f t="shared" si="52"/>
        <v>0</v>
      </c>
      <c r="X187" s="22">
        <f t="shared" si="53"/>
        <v>0</v>
      </c>
    </row>
    <row r="188" spans="3:24" x14ac:dyDescent="0.3">
      <c r="C188" s="23" t="str">
        <f>IF('2. Børn_indtast'!C188="","",'2. Børn_indtast'!C188)</f>
        <v/>
      </c>
      <c r="D188" s="25">
        <f>IF(Inst_typ="Vuggestue","Vuggestue",IF(Inst_typ="Børnehave","Børnehave",IF(Inst_typ="Aldersintegreret institution","Aldersintegreret institution",IF(OR(Inst_typ="Vug og BH",Inst_typ="Kombi"),'2. Børn_indtast'!D188,0))))</f>
        <v>0</v>
      </c>
      <c r="E188" s="24" t="str">
        <f>IF('2. Børn_indtast'!E188="","",'2. Børn_indtast'!E188)</f>
        <v/>
      </c>
      <c r="F188" s="24" t="str">
        <f>IF('2. Børn_indtast'!F188="","",'2. Børn_indtast'!F188)</f>
        <v/>
      </c>
      <c r="G188" s="24" t="str">
        <f>IF('2. Børn_indtast'!G188="","",'2. Børn_indtast'!G188)</f>
        <v/>
      </c>
      <c r="H188" s="25" t="str">
        <f>IF('2. Børn_indtast'!H188="","",'2. Børn_indtast'!H188)</f>
        <v/>
      </c>
      <c r="I188" s="19" t="str">
        <f t="shared" si="38"/>
        <v>-</v>
      </c>
      <c r="J188" s="21" t="str">
        <f t="shared" si="39"/>
        <v>-</v>
      </c>
      <c r="K188" s="27">
        <f t="shared" si="40"/>
        <v>0</v>
      </c>
      <c r="L188" s="27">
        <f t="shared" si="41"/>
        <v>0</v>
      </c>
      <c r="M188" s="10">
        <f t="shared" si="42"/>
        <v>0</v>
      </c>
      <c r="N188" s="30">
        <f t="shared" si="43"/>
        <v>0</v>
      </c>
      <c r="O188" s="10">
        <f t="shared" si="44"/>
        <v>0</v>
      </c>
      <c r="P188" s="30">
        <f t="shared" si="45"/>
        <v>0</v>
      </c>
      <c r="Q188" s="27">
        <f t="shared" si="46"/>
        <v>0</v>
      </c>
      <c r="R188" s="38">
        <f t="shared" si="47"/>
        <v>0</v>
      </c>
      <c r="S188" s="39">
        <f t="shared" si="48"/>
        <v>0</v>
      </c>
      <c r="T188" s="10">
        <f t="shared" si="49"/>
        <v>0</v>
      </c>
      <c r="U188" s="30">
        <f t="shared" si="50"/>
        <v>0</v>
      </c>
      <c r="V188" s="22">
        <f t="shared" si="51"/>
        <v>0</v>
      </c>
      <c r="W188" s="22">
        <f t="shared" si="52"/>
        <v>0</v>
      </c>
      <c r="X188" s="22">
        <f t="shared" si="53"/>
        <v>0</v>
      </c>
    </row>
    <row r="189" spans="3:24" x14ac:dyDescent="0.3">
      <c r="C189" s="23" t="str">
        <f>IF('2. Børn_indtast'!C189="","",'2. Børn_indtast'!C189)</f>
        <v/>
      </c>
      <c r="D189" s="25">
        <f>IF(Inst_typ="Vuggestue","Vuggestue",IF(Inst_typ="Børnehave","Børnehave",IF(Inst_typ="Aldersintegreret institution","Aldersintegreret institution",IF(OR(Inst_typ="Vug og BH",Inst_typ="Kombi"),'2. Børn_indtast'!D189,0))))</f>
        <v>0</v>
      </c>
      <c r="E189" s="24" t="str">
        <f>IF('2. Børn_indtast'!E189="","",'2. Børn_indtast'!E189)</f>
        <v/>
      </c>
      <c r="F189" s="24" t="str">
        <f>IF('2. Børn_indtast'!F189="","",'2. Børn_indtast'!F189)</f>
        <v/>
      </c>
      <c r="G189" s="24" t="str">
        <f>IF('2. Børn_indtast'!G189="","",'2. Børn_indtast'!G189)</f>
        <v/>
      </c>
      <c r="H189" s="25" t="str">
        <f>IF('2. Børn_indtast'!H189="","",'2. Børn_indtast'!H189)</f>
        <v/>
      </c>
      <c r="I189" s="19" t="str">
        <f t="shared" si="38"/>
        <v>-</v>
      </c>
      <c r="J189" s="21" t="str">
        <f t="shared" si="39"/>
        <v>-</v>
      </c>
      <c r="K189" s="27">
        <f t="shared" si="40"/>
        <v>0</v>
      </c>
      <c r="L189" s="27">
        <f t="shared" si="41"/>
        <v>0</v>
      </c>
      <c r="M189" s="10">
        <f t="shared" si="42"/>
        <v>0</v>
      </c>
      <c r="N189" s="30">
        <f t="shared" si="43"/>
        <v>0</v>
      </c>
      <c r="O189" s="10">
        <f t="shared" si="44"/>
        <v>0</v>
      </c>
      <c r="P189" s="30">
        <f t="shared" si="45"/>
        <v>0</v>
      </c>
      <c r="Q189" s="27">
        <f t="shared" si="46"/>
        <v>0</v>
      </c>
      <c r="R189" s="38">
        <f t="shared" si="47"/>
        <v>0</v>
      </c>
      <c r="S189" s="39">
        <f t="shared" si="48"/>
        <v>0</v>
      </c>
      <c r="T189" s="10">
        <f t="shared" si="49"/>
        <v>0</v>
      </c>
      <c r="U189" s="30">
        <f t="shared" si="50"/>
        <v>0</v>
      </c>
      <c r="V189" s="22">
        <f t="shared" si="51"/>
        <v>0</v>
      </c>
      <c r="W189" s="22">
        <f t="shared" si="52"/>
        <v>0</v>
      </c>
      <c r="X189" s="22">
        <f t="shared" si="53"/>
        <v>0</v>
      </c>
    </row>
    <row r="190" spans="3:24" x14ac:dyDescent="0.3">
      <c r="C190" s="23" t="str">
        <f>IF('2. Børn_indtast'!C190="","",'2. Børn_indtast'!C190)</f>
        <v/>
      </c>
      <c r="D190" s="25">
        <f>IF(Inst_typ="Vuggestue","Vuggestue",IF(Inst_typ="Børnehave","Børnehave",IF(Inst_typ="Aldersintegreret institution","Aldersintegreret institution",IF(OR(Inst_typ="Vug og BH",Inst_typ="Kombi"),'2. Børn_indtast'!D190,0))))</f>
        <v>0</v>
      </c>
      <c r="E190" s="24" t="str">
        <f>IF('2. Børn_indtast'!E190="","",'2. Børn_indtast'!E190)</f>
        <v/>
      </c>
      <c r="F190" s="24" t="str">
        <f>IF('2. Børn_indtast'!F190="","",'2. Børn_indtast'!F190)</f>
        <v/>
      </c>
      <c r="G190" s="24" t="str">
        <f>IF('2. Børn_indtast'!G190="","",'2. Børn_indtast'!G190)</f>
        <v/>
      </c>
      <c r="H190" s="25" t="str">
        <f>IF('2. Børn_indtast'!H190="","",'2. Børn_indtast'!H190)</f>
        <v/>
      </c>
      <c r="I190" s="19" t="str">
        <f t="shared" si="38"/>
        <v>-</v>
      </c>
      <c r="J190" s="21" t="str">
        <f t="shared" si="39"/>
        <v>-</v>
      </c>
      <c r="K190" s="27">
        <f t="shared" si="40"/>
        <v>0</v>
      </c>
      <c r="L190" s="27">
        <f t="shared" si="41"/>
        <v>0</v>
      </c>
      <c r="M190" s="10">
        <f t="shared" si="42"/>
        <v>0</v>
      </c>
      <c r="N190" s="30">
        <f t="shared" si="43"/>
        <v>0</v>
      </c>
      <c r="O190" s="10">
        <f t="shared" si="44"/>
        <v>0</v>
      </c>
      <c r="P190" s="30">
        <f t="shared" si="45"/>
        <v>0</v>
      </c>
      <c r="Q190" s="27">
        <f t="shared" si="46"/>
        <v>0</v>
      </c>
      <c r="R190" s="38">
        <f t="shared" si="47"/>
        <v>0</v>
      </c>
      <c r="S190" s="39">
        <f t="shared" si="48"/>
        <v>0</v>
      </c>
      <c r="T190" s="10">
        <f t="shared" si="49"/>
        <v>0</v>
      </c>
      <c r="U190" s="30">
        <f t="shared" si="50"/>
        <v>0</v>
      </c>
      <c r="V190" s="22">
        <f t="shared" si="51"/>
        <v>0</v>
      </c>
      <c r="W190" s="22">
        <f t="shared" si="52"/>
        <v>0</v>
      </c>
      <c r="X190" s="22">
        <f t="shared" si="53"/>
        <v>0</v>
      </c>
    </row>
    <row r="191" spans="3:24" x14ac:dyDescent="0.3">
      <c r="C191" s="23" t="str">
        <f>IF('2. Børn_indtast'!C191="","",'2. Børn_indtast'!C191)</f>
        <v/>
      </c>
      <c r="D191" s="25">
        <f>IF(Inst_typ="Vuggestue","Vuggestue",IF(Inst_typ="Børnehave","Børnehave",IF(Inst_typ="Aldersintegreret institution","Aldersintegreret institution",IF(OR(Inst_typ="Vug og BH",Inst_typ="Kombi"),'2. Børn_indtast'!D191,0))))</f>
        <v>0</v>
      </c>
      <c r="E191" s="24" t="str">
        <f>IF('2. Børn_indtast'!E191="","",'2. Børn_indtast'!E191)</f>
        <v/>
      </c>
      <c r="F191" s="24" t="str">
        <f>IF('2. Børn_indtast'!F191="","",'2. Børn_indtast'!F191)</f>
        <v/>
      </c>
      <c r="G191" s="24" t="str">
        <f>IF('2. Børn_indtast'!G191="","",'2. Børn_indtast'!G191)</f>
        <v/>
      </c>
      <c r="H191" s="25" t="str">
        <f>IF('2. Børn_indtast'!H191="","",'2. Børn_indtast'!H191)</f>
        <v/>
      </c>
      <c r="I191" s="19" t="str">
        <f t="shared" si="38"/>
        <v>-</v>
      </c>
      <c r="J191" s="21" t="str">
        <f t="shared" si="39"/>
        <v>-</v>
      </c>
      <c r="K191" s="27">
        <f t="shared" si="40"/>
        <v>0</v>
      </c>
      <c r="L191" s="27">
        <f t="shared" si="41"/>
        <v>0</v>
      </c>
      <c r="M191" s="10">
        <f t="shared" si="42"/>
        <v>0</v>
      </c>
      <c r="N191" s="30">
        <f t="shared" si="43"/>
        <v>0</v>
      </c>
      <c r="O191" s="10">
        <f t="shared" si="44"/>
        <v>0</v>
      </c>
      <c r="P191" s="30">
        <f t="shared" si="45"/>
        <v>0</v>
      </c>
      <c r="Q191" s="27">
        <f t="shared" si="46"/>
        <v>0</v>
      </c>
      <c r="R191" s="38">
        <f t="shared" si="47"/>
        <v>0</v>
      </c>
      <c r="S191" s="39">
        <f t="shared" si="48"/>
        <v>0</v>
      </c>
      <c r="T191" s="10">
        <f t="shared" si="49"/>
        <v>0</v>
      </c>
      <c r="U191" s="30">
        <f t="shared" si="50"/>
        <v>0</v>
      </c>
      <c r="V191" s="22">
        <f t="shared" si="51"/>
        <v>0</v>
      </c>
      <c r="W191" s="22">
        <f t="shared" si="52"/>
        <v>0</v>
      </c>
      <c r="X191" s="22">
        <f t="shared" si="53"/>
        <v>0</v>
      </c>
    </row>
    <row r="192" spans="3:24" x14ac:dyDescent="0.3">
      <c r="C192" s="23" t="str">
        <f>IF('2. Børn_indtast'!C192="","",'2. Børn_indtast'!C192)</f>
        <v/>
      </c>
      <c r="D192" s="25">
        <f>IF(Inst_typ="Vuggestue","Vuggestue",IF(Inst_typ="Børnehave","Børnehave",IF(Inst_typ="Aldersintegreret institution","Aldersintegreret institution",IF(OR(Inst_typ="Vug og BH",Inst_typ="Kombi"),'2. Børn_indtast'!D192,0))))</f>
        <v>0</v>
      </c>
      <c r="E192" s="24" t="str">
        <f>IF('2. Børn_indtast'!E192="","",'2. Børn_indtast'!E192)</f>
        <v/>
      </c>
      <c r="F192" s="24" t="str">
        <f>IF('2. Børn_indtast'!F192="","",'2. Børn_indtast'!F192)</f>
        <v/>
      </c>
      <c r="G192" s="24" t="str">
        <f>IF('2. Børn_indtast'!G192="","",'2. Børn_indtast'!G192)</f>
        <v/>
      </c>
      <c r="H192" s="25" t="str">
        <f>IF('2. Børn_indtast'!H192="","",'2. Børn_indtast'!H192)</f>
        <v/>
      </c>
      <c r="I192" s="19" t="str">
        <f t="shared" si="38"/>
        <v>-</v>
      </c>
      <c r="J192" s="21" t="str">
        <f t="shared" si="39"/>
        <v>-</v>
      </c>
      <c r="K192" s="27">
        <f t="shared" si="40"/>
        <v>0</v>
      </c>
      <c r="L192" s="27">
        <f t="shared" si="41"/>
        <v>0</v>
      </c>
      <c r="M192" s="10">
        <f t="shared" si="42"/>
        <v>0</v>
      </c>
      <c r="N192" s="30">
        <f t="shared" si="43"/>
        <v>0</v>
      </c>
      <c r="O192" s="10">
        <f t="shared" si="44"/>
        <v>0</v>
      </c>
      <c r="P192" s="30">
        <f t="shared" si="45"/>
        <v>0</v>
      </c>
      <c r="Q192" s="27">
        <f t="shared" si="46"/>
        <v>0</v>
      </c>
      <c r="R192" s="38">
        <f t="shared" si="47"/>
        <v>0</v>
      </c>
      <c r="S192" s="39">
        <f t="shared" si="48"/>
        <v>0</v>
      </c>
      <c r="T192" s="10">
        <f t="shared" si="49"/>
        <v>0</v>
      </c>
      <c r="U192" s="30">
        <f t="shared" si="50"/>
        <v>0</v>
      </c>
      <c r="V192" s="22">
        <f t="shared" si="51"/>
        <v>0</v>
      </c>
      <c r="W192" s="22">
        <f t="shared" si="52"/>
        <v>0</v>
      </c>
      <c r="X192" s="22">
        <f t="shared" si="53"/>
        <v>0</v>
      </c>
    </row>
    <row r="193" spans="3:24" x14ac:dyDescent="0.3">
      <c r="C193" s="23" t="str">
        <f>IF('2. Børn_indtast'!C193="","",'2. Børn_indtast'!C193)</f>
        <v/>
      </c>
      <c r="D193" s="25">
        <f>IF(Inst_typ="Vuggestue","Vuggestue",IF(Inst_typ="Børnehave","Børnehave",IF(Inst_typ="Aldersintegreret institution","Aldersintegreret institution",IF(OR(Inst_typ="Vug og BH",Inst_typ="Kombi"),'2. Børn_indtast'!D193,0))))</f>
        <v>0</v>
      </c>
      <c r="E193" s="24" t="str">
        <f>IF('2. Børn_indtast'!E193="","",'2. Børn_indtast'!E193)</f>
        <v/>
      </c>
      <c r="F193" s="24" t="str">
        <f>IF('2. Børn_indtast'!F193="","",'2. Børn_indtast'!F193)</f>
        <v/>
      </c>
      <c r="G193" s="24" t="str">
        <f>IF('2. Børn_indtast'!G193="","",'2. Børn_indtast'!G193)</f>
        <v/>
      </c>
      <c r="H193" s="25" t="str">
        <f>IF('2. Børn_indtast'!H193="","",'2. Børn_indtast'!H193)</f>
        <v/>
      </c>
      <c r="I193" s="19" t="str">
        <f t="shared" si="38"/>
        <v>-</v>
      </c>
      <c r="J193" s="21" t="str">
        <f t="shared" si="39"/>
        <v>-</v>
      </c>
      <c r="K193" s="27">
        <f t="shared" si="40"/>
        <v>0</v>
      </c>
      <c r="L193" s="27">
        <f t="shared" si="41"/>
        <v>0</v>
      </c>
      <c r="M193" s="10">
        <f t="shared" si="42"/>
        <v>0</v>
      </c>
      <c r="N193" s="30">
        <f t="shared" si="43"/>
        <v>0</v>
      </c>
      <c r="O193" s="10">
        <f t="shared" si="44"/>
        <v>0</v>
      </c>
      <c r="P193" s="30">
        <f t="shared" si="45"/>
        <v>0</v>
      </c>
      <c r="Q193" s="27">
        <f t="shared" si="46"/>
        <v>0</v>
      </c>
      <c r="R193" s="38">
        <f t="shared" si="47"/>
        <v>0</v>
      </c>
      <c r="S193" s="39">
        <f t="shared" si="48"/>
        <v>0</v>
      </c>
      <c r="T193" s="10">
        <f t="shared" si="49"/>
        <v>0</v>
      </c>
      <c r="U193" s="30">
        <f t="shared" si="50"/>
        <v>0</v>
      </c>
      <c r="V193" s="22">
        <f t="shared" si="51"/>
        <v>0</v>
      </c>
      <c r="W193" s="22">
        <f t="shared" si="52"/>
        <v>0</v>
      </c>
      <c r="X193" s="22">
        <f t="shared" si="53"/>
        <v>0</v>
      </c>
    </row>
    <row r="194" spans="3:24" x14ac:dyDescent="0.3">
      <c r="C194" s="23" t="str">
        <f>IF('2. Børn_indtast'!C194="","",'2. Børn_indtast'!C194)</f>
        <v/>
      </c>
      <c r="D194" s="25">
        <f>IF(Inst_typ="Vuggestue","Vuggestue",IF(Inst_typ="Børnehave","Børnehave",IF(Inst_typ="Aldersintegreret institution","Aldersintegreret institution",IF(OR(Inst_typ="Vug og BH",Inst_typ="Kombi"),'2. Børn_indtast'!D194,0))))</f>
        <v>0</v>
      </c>
      <c r="E194" s="24" t="str">
        <f>IF('2. Børn_indtast'!E194="","",'2. Børn_indtast'!E194)</f>
        <v/>
      </c>
      <c r="F194" s="24" t="str">
        <f>IF('2. Børn_indtast'!F194="","",'2. Børn_indtast'!F194)</f>
        <v/>
      </c>
      <c r="G194" s="24" t="str">
        <f>IF('2. Børn_indtast'!G194="","",'2. Børn_indtast'!G194)</f>
        <v/>
      </c>
      <c r="H194" s="25" t="str">
        <f>IF('2. Børn_indtast'!H194="","",'2. Børn_indtast'!H194)</f>
        <v/>
      </c>
      <c r="I194" s="19" t="str">
        <f t="shared" si="38"/>
        <v>-</v>
      </c>
      <c r="J194" s="21" t="str">
        <f t="shared" si="39"/>
        <v>-</v>
      </c>
      <c r="K194" s="27">
        <f t="shared" si="40"/>
        <v>0</v>
      </c>
      <c r="L194" s="27">
        <f t="shared" si="41"/>
        <v>0</v>
      </c>
      <c r="M194" s="10">
        <f t="shared" si="42"/>
        <v>0</v>
      </c>
      <c r="N194" s="30">
        <f t="shared" si="43"/>
        <v>0</v>
      </c>
      <c r="O194" s="10">
        <f t="shared" si="44"/>
        <v>0</v>
      </c>
      <c r="P194" s="30">
        <f t="shared" si="45"/>
        <v>0</v>
      </c>
      <c r="Q194" s="27">
        <f t="shared" si="46"/>
        <v>0</v>
      </c>
      <c r="R194" s="38">
        <f t="shared" si="47"/>
        <v>0</v>
      </c>
      <c r="S194" s="39">
        <f t="shared" si="48"/>
        <v>0</v>
      </c>
      <c r="T194" s="10">
        <f t="shared" si="49"/>
        <v>0</v>
      </c>
      <c r="U194" s="30">
        <f t="shared" si="50"/>
        <v>0</v>
      </c>
      <c r="V194" s="22">
        <f t="shared" si="51"/>
        <v>0</v>
      </c>
      <c r="W194" s="22">
        <f t="shared" si="52"/>
        <v>0</v>
      </c>
      <c r="X194" s="22">
        <f t="shared" si="53"/>
        <v>0</v>
      </c>
    </row>
    <row r="195" spans="3:24" x14ac:dyDescent="0.3">
      <c r="C195" s="23" t="str">
        <f>IF('2. Børn_indtast'!C195="","",'2. Børn_indtast'!C195)</f>
        <v/>
      </c>
      <c r="D195" s="25">
        <f>IF(Inst_typ="Vuggestue","Vuggestue",IF(Inst_typ="Børnehave","Børnehave",IF(Inst_typ="Aldersintegreret institution","Aldersintegreret institution",IF(OR(Inst_typ="Vug og BH",Inst_typ="Kombi"),'2. Børn_indtast'!D195,0))))</f>
        <v>0</v>
      </c>
      <c r="E195" s="24" t="str">
        <f>IF('2. Børn_indtast'!E195="","",'2. Børn_indtast'!E195)</f>
        <v/>
      </c>
      <c r="F195" s="24" t="str">
        <f>IF('2. Børn_indtast'!F195="","",'2. Børn_indtast'!F195)</f>
        <v/>
      </c>
      <c r="G195" s="24" t="str">
        <f>IF('2. Børn_indtast'!G195="","",'2. Børn_indtast'!G195)</f>
        <v/>
      </c>
      <c r="H195" s="25" t="str">
        <f>IF('2. Børn_indtast'!H195="","",'2. Børn_indtast'!H195)</f>
        <v/>
      </c>
      <c r="I195" s="19" t="str">
        <f t="shared" si="38"/>
        <v>-</v>
      </c>
      <c r="J195" s="21" t="str">
        <f t="shared" si="39"/>
        <v>-</v>
      </c>
      <c r="K195" s="27">
        <f t="shared" si="40"/>
        <v>0</v>
      </c>
      <c r="L195" s="27">
        <f t="shared" si="41"/>
        <v>0</v>
      </c>
      <c r="M195" s="10">
        <f t="shared" si="42"/>
        <v>0</v>
      </c>
      <c r="N195" s="30">
        <f t="shared" si="43"/>
        <v>0</v>
      </c>
      <c r="O195" s="10">
        <f t="shared" si="44"/>
        <v>0</v>
      </c>
      <c r="P195" s="30">
        <f t="shared" si="45"/>
        <v>0</v>
      </c>
      <c r="Q195" s="27">
        <f t="shared" si="46"/>
        <v>0</v>
      </c>
      <c r="R195" s="38">
        <f t="shared" si="47"/>
        <v>0</v>
      </c>
      <c r="S195" s="39">
        <f t="shared" si="48"/>
        <v>0</v>
      </c>
      <c r="T195" s="10">
        <f t="shared" si="49"/>
        <v>0</v>
      </c>
      <c r="U195" s="30">
        <f t="shared" si="50"/>
        <v>0</v>
      </c>
      <c r="V195" s="22">
        <f t="shared" si="51"/>
        <v>0</v>
      </c>
      <c r="W195" s="22">
        <f t="shared" si="52"/>
        <v>0</v>
      </c>
      <c r="X195" s="22">
        <f t="shared" si="53"/>
        <v>0</v>
      </c>
    </row>
    <row r="196" spans="3:24" x14ac:dyDescent="0.3">
      <c r="C196" s="23" t="str">
        <f>IF('2. Børn_indtast'!C196="","",'2. Børn_indtast'!C196)</f>
        <v/>
      </c>
      <c r="D196" s="25">
        <f>IF(Inst_typ="Vuggestue","Vuggestue",IF(Inst_typ="Børnehave","Børnehave",IF(Inst_typ="Aldersintegreret institution","Aldersintegreret institution",IF(OR(Inst_typ="Vug og BH",Inst_typ="Kombi"),'2. Børn_indtast'!D196,0))))</f>
        <v>0</v>
      </c>
      <c r="E196" s="24" t="str">
        <f>IF('2. Børn_indtast'!E196="","",'2. Børn_indtast'!E196)</f>
        <v/>
      </c>
      <c r="F196" s="24" t="str">
        <f>IF('2. Børn_indtast'!F196="","",'2. Børn_indtast'!F196)</f>
        <v/>
      </c>
      <c r="G196" s="24" t="str">
        <f>IF('2. Børn_indtast'!G196="","",'2. Børn_indtast'!G196)</f>
        <v/>
      </c>
      <c r="H196" s="25" t="str">
        <f>IF('2. Børn_indtast'!H196="","",'2. Børn_indtast'!H196)</f>
        <v/>
      </c>
      <c r="I196" s="19" t="str">
        <f t="shared" si="38"/>
        <v>-</v>
      </c>
      <c r="J196" s="21" t="str">
        <f t="shared" si="39"/>
        <v>-</v>
      </c>
      <c r="K196" s="27">
        <f t="shared" si="40"/>
        <v>0</v>
      </c>
      <c r="L196" s="27">
        <f t="shared" si="41"/>
        <v>0</v>
      </c>
      <c r="M196" s="10">
        <f t="shared" si="42"/>
        <v>0</v>
      </c>
      <c r="N196" s="30">
        <f t="shared" si="43"/>
        <v>0</v>
      </c>
      <c r="O196" s="10">
        <f t="shared" si="44"/>
        <v>0</v>
      </c>
      <c r="P196" s="30">
        <f t="shared" si="45"/>
        <v>0</v>
      </c>
      <c r="Q196" s="27">
        <f t="shared" si="46"/>
        <v>0</v>
      </c>
      <c r="R196" s="38">
        <f t="shared" si="47"/>
        <v>0</v>
      </c>
      <c r="S196" s="39">
        <f t="shared" si="48"/>
        <v>0</v>
      </c>
      <c r="T196" s="10">
        <f t="shared" si="49"/>
        <v>0</v>
      </c>
      <c r="U196" s="30">
        <f t="shared" si="50"/>
        <v>0</v>
      </c>
      <c r="V196" s="22">
        <f t="shared" si="51"/>
        <v>0</v>
      </c>
      <c r="W196" s="22">
        <f t="shared" si="52"/>
        <v>0</v>
      </c>
      <c r="X196" s="22">
        <f t="shared" si="53"/>
        <v>0</v>
      </c>
    </row>
    <row r="197" spans="3:24" x14ac:dyDescent="0.3">
      <c r="C197" s="23" t="str">
        <f>IF('2. Børn_indtast'!C197="","",'2. Børn_indtast'!C197)</f>
        <v/>
      </c>
      <c r="D197" s="25">
        <f>IF(Inst_typ="Vuggestue","Vuggestue",IF(Inst_typ="Børnehave","Børnehave",IF(Inst_typ="Aldersintegreret institution","Aldersintegreret institution",IF(OR(Inst_typ="Vug og BH",Inst_typ="Kombi"),'2. Børn_indtast'!D197,0))))</f>
        <v>0</v>
      </c>
      <c r="E197" s="24" t="str">
        <f>IF('2. Børn_indtast'!E197="","",'2. Børn_indtast'!E197)</f>
        <v/>
      </c>
      <c r="F197" s="24" t="str">
        <f>IF('2. Børn_indtast'!F197="","",'2. Børn_indtast'!F197)</f>
        <v/>
      </c>
      <c r="G197" s="24" t="str">
        <f>IF('2. Børn_indtast'!G197="","",'2. Børn_indtast'!G197)</f>
        <v/>
      </c>
      <c r="H197" s="25" t="str">
        <f>IF('2. Børn_indtast'!H197="","",'2. Børn_indtast'!H197)</f>
        <v/>
      </c>
      <c r="I197" s="19" t="str">
        <f t="shared" si="38"/>
        <v>-</v>
      </c>
      <c r="J197" s="21" t="str">
        <f t="shared" si="39"/>
        <v>-</v>
      </c>
      <c r="K197" s="27">
        <f t="shared" si="40"/>
        <v>0</v>
      </c>
      <c r="L197" s="27">
        <f t="shared" si="41"/>
        <v>0</v>
      </c>
      <c r="M197" s="10">
        <f t="shared" si="42"/>
        <v>0</v>
      </c>
      <c r="N197" s="30">
        <f t="shared" si="43"/>
        <v>0</v>
      </c>
      <c r="O197" s="10">
        <f t="shared" si="44"/>
        <v>0</v>
      </c>
      <c r="P197" s="30">
        <f t="shared" si="45"/>
        <v>0</v>
      </c>
      <c r="Q197" s="27">
        <f t="shared" si="46"/>
        <v>0</v>
      </c>
      <c r="R197" s="38">
        <f t="shared" si="47"/>
        <v>0</v>
      </c>
      <c r="S197" s="39">
        <f t="shared" si="48"/>
        <v>0</v>
      </c>
      <c r="T197" s="10">
        <f t="shared" si="49"/>
        <v>0</v>
      </c>
      <c r="U197" s="30">
        <f t="shared" si="50"/>
        <v>0</v>
      </c>
      <c r="V197" s="22">
        <f t="shared" si="51"/>
        <v>0</v>
      </c>
      <c r="W197" s="22">
        <f t="shared" si="52"/>
        <v>0</v>
      </c>
      <c r="X197" s="22">
        <f t="shared" si="53"/>
        <v>0</v>
      </c>
    </row>
    <row r="198" spans="3:24" x14ac:dyDescent="0.3">
      <c r="C198" s="23" t="str">
        <f>IF('2. Børn_indtast'!C198="","",'2. Børn_indtast'!C198)</f>
        <v/>
      </c>
      <c r="D198" s="25">
        <f>IF(Inst_typ="Vuggestue","Vuggestue",IF(Inst_typ="Børnehave","Børnehave",IF(Inst_typ="Aldersintegreret institution","Aldersintegreret institution",IF(OR(Inst_typ="Vug og BH",Inst_typ="Kombi"),'2. Børn_indtast'!D198,0))))</f>
        <v>0</v>
      </c>
      <c r="E198" s="24" t="str">
        <f>IF('2. Børn_indtast'!E198="","",'2. Børn_indtast'!E198)</f>
        <v/>
      </c>
      <c r="F198" s="24" t="str">
        <f>IF('2. Børn_indtast'!F198="","",'2. Børn_indtast'!F198)</f>
        <v/>
      </c>
      <c r="G198" s="24" t="str">
        <f>IF('2. Børn_indtast'!G198="","",'2. Børn_indtast'!G198)</f>
        <v/>
      </c>
      <c r="H198" s="25" t="str">
        <f>IF('2. Børn_indtast'!H198="","",'2. Børn_indtast'!H198)</f>
        <v/>
      </c>
      <c r="I198" s="19" t="str">
        <f t="shared" si="38"/>
        <v>-</v>
      </c>
      <c r="J198" s="21" t="str">
        <f t="shared" si="39"/>
        <v>-</v>
      </c>
      <c r="K198" s="27">
        <f t="shared" si="40"/>
        <v>0</v>
      </c>
      <c r="L198" s="27">
        <f t="shared" si="41"/>
        <v>0</v>
      </c>
      <c r="M198" s="10">
        <f t="shared" si="42"/>
        <v>0</v>
      </c>
      <c r="N198" s="30">
        <f t="shared" si="43"/>
        <v>0</v>
      </c>
      <c r="O198" s="10">
        <f t="shared" si="44"/>
        <v>0</v>
      </c>
      <c r="P198" s="30">
        <f t="shared" si="45"/>
        <v>0</v>
      </c>
      <c r="Q198" s="27">
        <f t="shared" si="46"/>
        <v>0</v>
      </c>
      <c r="R198" s="38">
        <f t="shared" si="47"/>
        <v>0</v>
      </c>
      <c r="S198" s="39">
        <f t="shared" si="48"/>
        <v>0</v>
      </c>
      <c r="T198" s="10">
        <f t="shared" si="49"/>
        <v>0</v>
      </c>
      <c r="U198" s="30">
        <f t="shared" si="50"/>
        <v>0</v>
      </c>
      <c r="V198" s="22">
        <f t="shared" si="51"/>
        <v>0</v>
      </c>
      <c r="W198" s="22">
        <f t="shared" si="52"/>
        <v>0</v>
      </c>
      <c r="X198" s="22">
        <f t="shared" si="53"/>
        <v>0</v>
      </c>
    </row>
    <row r="199" spans="3:24" x14ac:dyDescent="0.3">
      <c r="C199" s="23" t="str">
        <f>IF('2. Børn_indtast'!C199="","",'2. Børn_indtast'!C199)</f>
        <v/>
      </c>
      <c r="D199" s="25">
        <f>IF(Inst_typ="Vuggestue","Vuggestue",IF(Inst_typ="Børnehave","Børnehave",IF(Inst_typ="Aldersintegreret institution","Aldersintegreret institution",IF(OR(Inst_typ="Vug og BH",Inst_typ="Kombi"),'2. Børn_indtast'!D199,0))))</f>
        <v>0</v>
      </c>
      <c r="E199" s="24" t="str">
        <f>IF('2. Børn_indtast'!E199="","",'2. Børn_indtast'!E199)</f>
        <v/>
      </c>
      <c r="F199" s="24" t="str">
        <f>IF('2. Børn_indtast'!F199="","",'2. Børn_indtast'!F199)</f>
        <v/>
      </c>
      <c r="G199" s="24" t="str">
        <f>IF('2. Børn_indtast'!G199="","",'2. Børn_indtast'!G199)</f>
        <v/>
      </c>
      <c r="H199" s="25" t="str">
        <f>IF('2. Børn_indtast'!H199="","",'2. Børn_indtast'!H199)</f>
        <v/>
      </c>
      <c r="I199" s="19" t="str">
        <f t="shared" si="38"/>
        <v>-</v>
      </c>
      <c r="J199" s="21" t="str">
        <f t="shared" si="39"/>
        <v>-</v>
      </c>
      <c r="K199" s="27">
        <f t="shared" si="40"/>
        <v>0</v>
      </c>
      <c r="L199" s="27">
        <f t="shared" si="41"/>
        <v>0</v>
      </c>
      <c r="M199" s="10">
        <f t="shared" si="42"/>
        <v>0</v>
      </c>
      <c r="N199" s="30">
        <f t="shared" si="43"/>
        <v>0</v>
      </c>
      <c r="O199" s="10">
        <f t="shared" si="44"/>
        <v>0</v>
      </c>
      <c r="P199" s="30">
        <f t="shared" si="45"/>
        <v>0</v>
      </c>
      <c r="Q199" s="27">
        <f t="shared" si="46"/>
        <v>0</v>
      </c>
      <c r="R199" s="38">
        <f t="shared" si="47"/>
        <v>0</v>
      </c>
      <c r="S199" s="39">
        <f t="shared" si="48"/>
        <v>0</v>
      </c>
      <c r="T199" s="10">
        <f t="shared" si="49"/>
        <v>0</v>
      </c>
      <c r="U199" s="30">
        <f t="shared" si="50"/>
        <v>0</v>
      </c>
      <c r="V199" s="22">
        <f t="shared" si="51"/>
        <v>0</v>
      </c>
      <c r="W199" s="22">
        <f t="shared" si="52"/>
        <v>0</v>
      </c>
      <c r="X199" s="22">
        <f t="shared" si="53"/>
        <v>0</v>
      </c>
    </row>
    <row r="200" spans="3:24" x14ac:dyDescent="0.3">
      <c r="C200" s="23" t="str">
        <f>IF('2. Børn_indtast'!C200="","",'2. Børn_indtast'!C200)</f>
        <v/>
      </c>
      <c r="D200" s="25">
        <f>IF(Inst_typ="Vuggestue","Vuggestue",IF(Inst_typ="Børnehave","Børnehave",IF(Inst_typ="Aldersintegreret institution","Aldersintegreret institution",IF(OR(Inst_typ="Vug og BH",Inst_typ="Kombi"),'2. Børn_indtast'!D200,0))))</f>
        <v>0</v>
      </c>
      <c r="E200" s="24" t="str">
        <f>IF('2. Børn_indtast'!E200="","",'2. Børn_indtast'!E200)</f>
        <v/>
      </c>
      <c r="F200" s="24" t="str">
        <f>IF('2. Børn_indtast'!F200="","",'2. Børn_indtast'!F200)</f>
        <v/>
      </c>
      <c r="G200" s="24" t="str">
        <f>IF('2. Børn_indtast'!G200="","",'2. Børn_indtast'!G200)</f>
        <v/>
      </c>
      <c r="H200" s="25" t="str">
        <f>IF('2. Børn_indtast'!H200="","",'2. Børn_indtast'!H200)</f>
        <v/>
      </c>
      <c r="I200" s="19" t="str">
        <f t="shared" si="38"/>
        <v>-</v>
      </c>
      <c r="J200" s="21" t="str">
        <f t="shared" si="39"/>
        <v>-</v>
      </c>
      <c r="K200" s="27">
        <f t="shared" si="40"/>
        <v>0</v>
      </c>
      <c r="L200" s="27">
        <f t="shared" si="41"/>
        <v>0</v>
      </c>
      <c r="M200" s="10">
        <f t="shared" si="42"/>
        <v>0</v>
      </c>
      <c r="N200" s="30">
        <f t="shared" si="43"/>
        <v>0</v>
      </c>
      <c r="O200" s="10">
        <f t="shared" si="44"/>
        <v>0</v>
      </c>
      <c r="P200" s="30">
        <f t="shared" si="45"/>
        <v>0</v>
      </c>
      <c r="Q200" s="27">
        <f t="shared" si="46"/>
        <v>0</v>
      </c>
      <c r="R200" s="38">
        <f t="shared" si="47"/>
        <v>0</v>
      </c>
      <c r="S200" s="39">
        <f t="shared" si="48"/>
        <v>0</v>
      </c>
      <c r="T200" s="10">
        <f t="shared" si="49"/>
        <v>0</v>
      </c>
      <c r="U200" s="30">
        <f t="shared" si="50"/>
        <v>0</v>
      </c>
      <c r="V200" s="22">
        <f t="shared" si="51"/>
        <v>0</v>
      </c>
      <c r="W200" s="22">
        <f t="shared" si="52"/>
        <v>0</v>
      </c>
      <c r="X200" s="22">
        <f t="shared" si="53"/>
        <v>0</v>
      </c>
    </row>
    <row r="201" spans="3:24" x14ac:dyDescent="0.3">
      <c r="C201" s="23" t="str">
        <f>IF('2. Børn_indtast'!C201="","",'2. Børn_indtast'!C201)</f>
        <v/>
      </c>
      <c r="D201" s="25">
        <f>IF(Inst_typ="Vuggestue","Vuggestue",IF(Inst_typ="Børnehave","Børnehave",IF(Inst_typ="Aldersintegreret institution","Aldersintegreret institution",IF(OR(Inst_typ="Vug og BH",Inst_typ="Kombi"),'2. Børn_indtast'!D201,0))))</f>
        <v>0</v>
      </c>
      <c r="E201" s="24" t="str">
        <f>IF('2. Børn_indtast'!E201="","",'2. Børn_indtast'!E201)</f>
        <v/>
      </c>
      <c r="F201" s="24" t="str">
        <f>IF('2. Børn_indtast'!F201="","",'2. Børn_indtast'!F201)</f>
        <v/>
      </c>
      <c r="G201" s="24" t="str">
        <f>IF('2. Børn_indtast'!G201="","",'2. Børn_indtast'!G201)</f>
        <v/>
      </c>
      <c r="H201" s="25" t="str">
        <f>IF('2. Børn_indtast'!H201="","",'2. Børn_indtast'!H201)</f>
        <v/>
      </c>
      <c r="I201" s="19" t="str">
        <f t="shared" si="38"/>
        <v>-</v>
      </c>
      <c r="J201" s="21" t="str">
        <f t="shared" si="39"/>
        <v>-</v>
      </c>
      <c r="K201" s="27">
        <f t="shared" si="40"/>
        <v>0</v>
      </c>
      <c r="L201" s="27">
        <f t="shared" si="41"/>
        <v>0</v>
      </c>
      <c r="M201" s="10">
        <f t="shared" si="42"/>
        <v>0</v>
      </c>
      <c r="N201" s="30">
        <f t="shared" si="43"/>
        <v>0</v>
      </c>
      <c r="O201" s="10">
        <f t="shared" si="44"/>
        <v>0</v>
      </c>
      <c r="P201" s="30">
        <f t="shared" si="45"/>
        <v>0</v>
      </c>
      <c r="Q201" s="27">
        <f t="shared" si="46"/>
        <v>0</v>
      </c>
      <c r="R201" s="38">
        <f t="shared" si="47"/>
        <v>0</v>
      </c>
      <c r="S201" s="39">
        <f t="shared" si="48"/>
        <v>0</v>
      </c>
      <c r="T201" s="10">
        <f t="shared" si="49"/>
        <v>0</v>
      </c>
      <c r="U201" s="30">
        <f t="shared" si="50"/>
        <v>0</v>
      </c>
      <c r="V201" s="22">
        <f t="shared" si="51"/>
        <v>0</v>
      </c>
      <c r="W201" s="22">
        <f t="shared" si="52"/>
        <v>0</v>
      </c>
      <c r="X201" s="22">
        <f t="shared" si="53"/>
        <v>0</v>
      </c>
    </row>
    <row r="202" spans="3:24" x14ac:dyDescent="0.3">
      <c r="C202" s="23" t="str">
        <f>IF('2. Børn_indtast'!C202="","",'2. Børn_indtast'!C202)</f>
        <v/>
      </c>
      <c r="D202" s="25">
        <f>IF(Inst_typ="Vuggestue","Vuggestue",IF(Inst_typ="Børnehave","Børnehave",IF(Inst_typ="Aldersintegreret institution","Aldersintegreret institution",IF(OR(Inst_typ="Vug og BH",Inst_typ="Kombi"),'2. Børn_indtast'!D202,0))))</f>
        <v>0</v>
      </c>
      <c r="E202" s="24" t="str">
        <f>IF('2. Børn_indtast'!E202="","",'2. Børn_indtast'!E202)</f>
        <v/>
      </c>
      <c r="F202" s="24" t="str">
        <f>IF('2. Børn_indtast'!F202="","",'2. Børn_indtast'!F202)</f>
        <v/>
      </c>
      <c r="G202" s="24" t="str">
        <f>IF('2. Børn_indtast'!G202="","",'2. Børn_indtast'!G202)</f>
        <v/>
      </c>
      <c r="H202" s="25" t="str">
        <f>IF('2. Børn_indtast'!H202="","",'2. Børn_indtast'!H202)</f>
        <v/>
      </c>
      <c r="I202" s="19" t="str">
        <f t="shared" si="38"/>
        <v>-</v>
      </c>
      <c r="J202" s="21" t="str">
        <f t="shared" si="39"/>
        <v>-</v>
      </c>
      <c r="K202" s="27">
        <f t="shared" si="40"/>
        <v>0</v>
      </c>
      <c r="L202" s="27">
        <f t="shared" si="41"/>
        <v>0</v>
      </c>
      <c r="M202" s="10">
        <f t="shared" si="42"/>
        <v>0</v>
      </c>
      <c r="N202" s="30">
        <f t="shared" si="43"/>
        <v>0</v>
      </c>
      <c r="O202" s="10">
        <f t="shared" si="44"/>
        <v>0</v>
      </c>
      <c r="P202" s="30">
        <f t="shared" si="45"/>
        <v>0</v>
      </c>
      <c r="Q202" s="27">
        <f t="shared" si="46"/>
        <v>0</v>
      </c>
      <c r="R202" s="38">
        <f t="shared" si="47"/>
        <v>0</v>
      </c>
      <c r="S202" s="39">
        <f t="shared" si="48"/>
        <v>0</v>
      </c>
      <c r="T202" s="10">
        <f t="shared" si="49"/>
        <v>0</v>
      </c>
      <c r="U202" s="30">
        <f t="shared" si="50"/>
        <v>0</v>
      </c>
      <c r="V202" s="22">
        <f t="shared" si="51"/>
        <v>0</v>
      </c>
      <c r="W202" s="22">
        <f t="shared" si="52"/>
        <v>0</v>
      </c>
      <c r="X202" s="22">
        <f t="shared" si="53"/>
        <v>0</v>
      </c>
    </row>
    <row r="203" spans="3:24" x14ac:dyDescent="0.3">
      <c r="C203" s="23" t="str">
        <f>IF('2. Børn_indtast'!C203="","",'2. Børn_indtast'!C203)</f>
        <v/>
      </c>
      <c r="D203" s="25">
        <f>IF(Inst_typ="Vuggestue","Vuggestue",IF(Inst_typ="Børnehave","Børnehave",IF(Inst_typ="Aldersintegreret institution","Aldersintegreret institution",IF(OR(Inst_typ="Vug og BH",Inst_typ="Kombi"),'2. Børn_indtast'!D203,0))))</f>
        <v>0</v>
      </c>
      <c r="E203" s="24" t="str">
        <f>IF('2. Børn_indtast'!E203="","",'2. Børn_indtast'!E203)</f>
        <v/>
      </c>
      <c r="F203" s="24" t="str">
        <f>IF('2. Børn_indtast'!F203="","",'2. Børn_indtast'!F203)</f>
        <v/>
      </c>
      <c r="G203" s="24" t="str">
        <f>IF('2. Børn_indtast'!G203="","",'2. Børn_indtast'!G203)</f>
        <v/>
      </c>
      <c r="H203" s="25" t="str">
        <f>IF('2. Børn_indtast'!H203="","",'2. Børn_indtast'!H203)</f>
        <v/>
      </c>
      <c r="I203" s="19" t="str">
        <f t="shared" si="38"/>
        <v>-</v>
      </c>
      <c r="J203" s="21" t="str">
        <f t="shared" si="39"/>
        <v>-</v>
      </c>
      <c r="K203" s="27">
        <f t="shared" si="40"/>
        <v>0</v>
      </c>
      <c r="L203" s="27">
        <f t="shared" si="41"/>
        <v>0</v>
      </c>
      <c r="M203" s="10">
        <f t="shared" si="42"/>
        <v>0</v>
      </c>
      <c r="N203" s="30">
        <f t="shared" si="43"/>
        <v>0</v>
      </c>
      <c r="O203" s="10">
        <f t="shared" si="44"/>
        <v>0</v>
      </c>
      <c r="P203" s="30">
        <f t="shared" si="45"/>
        <v>0</v>
      </c>
      <c r="Q203" s="27">
        <f t="shared" si="46"/>
        <v>0</v>
      </c>
      <c r="R203" s="38">
        <f t="shared" si="47"/>
        <v>0</v>
      </c>
      <c r="S203" s="39">
        <f t="shared" si="48"/>
        <v>0</v>
      </c>
      <c r="T203" s="10">
        <f t="shared" si="49"/>
        <v>0</v>
      </c>
      <c r="U203" s="30">
        <f t="shared" si="50"/>
        <v>0</v>
      </c>
      <c r="V203" s="22">
        <f t="shared" si="51"/>
        <v>0</v>
      </c>
      <c r="W203" s="22">
        <f t="shared" si="52"/>
        <v>0</v>
      </c>
      <c r="X203" s="22">
        <f t="shared" si="53"/>
        <v>0</v>
      </c>
    </row>
    <row r="204" spans="3:24" x14ac:dyDescent="0.3">
      <c r="C204" s="23" t="str">
        <f>IF('2. Børn_indtast'!C204="","",'2. Børn_indtast'!C204)</f>
        <v/>
      </c>
      <c r="D204" s="25">
        <f>IF(Inst_typ="Vuggestue","Vuggestue",IF(Inst_typ="Børnehave","Børnehave",IF(Inst_typ="Aldersintegreret institution","Aldersintegreret institution",IF(OR(Inst_typ="Vug og BH",Inst_typ="Kombi"),'2. Børn_indtast'!D204,0))))</f>
        <v>0</v>
      </c>
      <c r="E204" s="24" t="str">
        <f>IF('2. Børn_indtast'!E204="","",'2. Børn_indtast'!E204)</f>
        <v/>
      </c>
      <c r="F204" s="24" t="str">
        <f>IF('2. Børn_indtast'!F204="","",'2. Børn_indtast'!F204)</f>
        <v/>
      </c>
      <c r="G204" s="24" t="str">
        <f>IF('2. Børn_indtast'!G204="","",'2. Børn_indtast'!G204)</f>
        <v/>
      </c>
      <c r="H204" s="25" t="str">
        <f>IF('2. Børn_indtast'!H204="","",'2. Børn_indtast'!H204)</f>
        <v/>
      </c>
      <c r="I204" s="19" t="str">
        <f t="shared" si="38"/>
        <v>-</v>
      </c>
      <c r="J204" s="21" t="str">
        <f t="shared" si="39"/>
        <v>-</v>
      </c>
      <c r="K204" s="27">
        <f t="shared" si="40"/>
        <v>0</v>
      </c>
      <c r="L204" s="27">
        <f t="shared" si="41"/>
        <v>0</v>
      </c>
      <c r="M204" s="10">
        <f t="shared" si="42"/>
        <v>0</v>
      </c>
      <c r="N204" s="30">
        <f t="shared" si="43"/>
        <v>0</v>
      </c>
      <c r="O204" s="10">
        <f t="shared" si="44"/>
        <v>0</v>
      </c>
      <c r="P204" s="30">
        <f t="shared" si="45"/>
        <v>0</v>
      </c>
      <c r="Q204" s="27">
        <f t="shared" si="46"/>
        <v>0</v>
      </c>
      <c r="R204" s="38">
        <f t="shared" si="47"/>
        <v>0</v>
      </c>
      <c r="S204" s="39">
        <f t="shared" si="48"/>
        <v>0</v>
      </c>
      <c r="T204" s="10">
        <f t="shared" si="49"/>
        <v>0</v>
      </c>
      <c r="U204" s="30">
        <f t="shared" si="50"/>
        <v>0</v>
      </c>
      <c r="V204" s="22">
        <f t="shared" si="51"/>
        <v>0</v>
      </c>
      <c r="W204" s="22">
        <f t="shared" si="52"/>
        <v>0</v>
      </c>
      <c r="X204" s="22">
        <f t="shared" si="53"/>
        <v>0</v>
      </c>
    </row>
    <row r="205" spans="3:24" x14ac:dyDescent="0.3">
      <c r="C205" s="23" t="str">
        <f>IF('2. Børn_indtast'!C205="","",'2. Børn_indtast'!C205)</f>
        <v/>
      </c>
      <c r="D205" s="25">
        <f>IF(Inst_typ="Vuggestue","Vuggestue",IF(Inst_typ="Børnehave","Børnehave",IF(Inst_typ="Aldersintegreret institution","Aldersintegreret institution",IF(OR(Inst_typ="Vug og BH",Inst_typ="Kombi"),'2. Børn_indtast'!D205,0))))</f>
        <v>0</v>
      </c>
      <c r="E205" s="24" t="str">
        <f>IF('2. Børn_indtast'!E205="","",'2. Børn_indtast'!E205)</f>
        <v/>
      </c>
      <c r="F205" s="24" t="str">
        <f>IF('2. Børn_indtast'!F205="","",'2. Børn_indtast'!F205)</f>
        <v/>
      </c>
      <c r="G205" s="24" t="str">
        <f>IF('2. Børn_indtast'!G205="","",'2. Børn_indtast'!G205)</f>
        <v/>
      </c>
      <c r="H205" s="25" t="str">
        <f>IF('2. Børn_indtast'!H205="","",'2. Børn_indtast'!H205)</f>
        <v/>
      </c>
      <c r="I205" s="19" t="str">
        <f t="shared" si="38"/>
        <v>-</v>
      </c>
      <c r="J205" s="21" t="str">
        <f t="shared" si="39"/>
        <v>-</v>
      </c>
      <c r="K205" s="27">
        <f t="shared" si="40"/>
        <v>0</v>
      </c>
      <c r="L205" s="27">
        <f t="shared" si="41"/>
        <v>0</v>
      </c>
      <c r="M205" s="10">
        <f t="shared" si="42"/>
        <v>0</v>
      </c>
      <c r="N205" s="30">
        <f t="shared" si="43"/>
        <v>0</v>
      </c>
      <c r="O205" s="10">
        <f t="shared" si="44"/>
        <v>0</v>
      </c>
      <c r="P205" s="30">
        <f t="shared" si="45"/>
        <v>0</v>
      </c>
      <c r="Q205" s="27">
        <f t="shared" si="46"/>
        <v>0</v>
      </c>
      <c r="R205" s="38">
        <f t="shared" si="47"/>
        <v>0</v>
      </c>
      <c r="S205" s="39">
        <f t="shared" si="48"/>
        <v>0</v>
      </c>
      <c r="T205" s="10">
        <f t="shared" si="49"/>
        <v>0</v>
      </c>
      <c r="U205" s="30">
        <f t="shared" si="50"/>
        <v>0</v>
      </c>
      <c r="V205" s="22">
        <f t="shared" si="51"/>
        <v>0</v>
      </c>
      <c r="W205" s="22">
        <f t="shared" si="52"/>
        <v>0</v>
      </c>
      <c r="X205" s="22">
        <f t="shared" si="53"/>
        <v>0</v>
      </c>
    </row>
    <row r="206" spans="3:24" x14ac:dyDescent="0.3">
      <c r="C206" s="23" t="str">
        <f>IF('2. Børn_indtast'!C206="","",'2. Børn_indtast'!C206)</f>
        <v/>
      </c>
      <c r="D206" s="25">
        <f>IF(Inst_typ="Vuggestue","Vuggestue",IF(Inst_typ="Børnehave","Børnehave",IF(Inst_typ="Aldersintegreret institution","Aldersintegreret institution",IF(OR(Inst_typ="Vug og BH",Inst_typ="Kombi"),'2. Børn_indtast'!D206,0))))</f>
        <v>0</v>
      </c>
      <c r="E206" s="24" t="str">
        <f>IF('2. Børn_indtast'!E206="","",'2. Børn_indtast'!E206)</f>
        <v/>
      </c>
      <c r="F206" s="24" t="str">
        <f>IF('2. Børn_indtast'!F206="","",'2. Børn_indtast'!F206)</f>
        <v/>
      </c>
      <c r="G206" s="24" t="str">
        <f>IF('2. Børn_indtast'!G206="","",'2. Børn_indtast'!G206)</f>
        <v/>
      </c>
      <c r="H206" s="25" t="str">
        <f>IF('2. Børn_indtast'!H206="","",'2. Børn_indtast'!H206)</f>
        <v/>
      </c>
      <c r="I206" s="19" t="str">
        <f t="shared" si="38"/>
        <v>-</v>
      </c>
      <c r="J206" s="21" t="str">
        <f t="shared" si="39"/>
        <v>-</v>
      </c>
      <c r="K206" s="27">
        <f t="shared" si="40"/>
        <v>0</v>
      </c>
      <c r="L206" s="27">
        <f t="shared" si="41"/>
        <v>0</v>
      </c>
      <c r="M206" s="10">
        <f t="shared" si="42"/>
        <v>0</v>
      </c>
      <c r="N206" s="30">
        <f t="shared" si="43"/>
        <v>0</v>
      </c>
      <c r="O206" s="10">
        <f t="shared" si="44"/>
        <v>0</v>
      </c>
      <c r="P206" s="30">
        <f t="shared" si="45"/>
        <v>0</v>
      </c>
      <c r="Q206" s="27">
        <f t="shared" si="46"/>
        <v>0</v>
      </c>
      <c r="R206" s="38">
        <f t="shared" si="47"/>
        <v>0</v>
      </c>
      <c r="S206" s="39">
        <f t="shared" si="48"/>
        <v>0</v>
      </c>
      <c r="T206" s="10">
        <f t="shared" si="49"/>
        <v>0</v>
      </c>
      <c r="U206" s="30">
        <f t="shared" si="50"/>
        <v>0</v>
      </c>
      <c r="V206" s="22">
        <f t="shared" si="51"/>
        <v>0</v>
      </c>
      <c r="W206" s="22">
        <f t="shared" si="52"/>
        <v>0</v>
      </c>
      <c r="X206" s="22">
        <f t="shared" si="53"/>
        <v>0</v>
      </c>
    </row>
    <row r="207" spans="3:24" x14ac:dyDescent="0.3">
      <c r="C207" s="23" t="str">
        <f>IF('2. Børn_indtast'!C207="","",'2. Børn_indtast'!C207)</f>
        <v/>
      </c>
      <c r="D207" s="25">
        <f>IF(Inst_typ="Vuggestue","Vuggestue",IF(Inst_typ="Børnehave","Børnehave",IF(Inst_typ="Aldersintegreret institution","Aldersintegreret institution",IF(OR(Inst_typ="Vug og BH",Inst_typ="Kombi"),'2. Børn_indtast'!D207,0))))</f>
        <v>0</v>
      </c>
      <c r="E207" s="24" t="str">
        <f>IF('2. Børn_indtast'!E207="","",'2. Børn_indtast'!E207)</f>
        <v/>
      </c>
      <c r="F207" s="24" t="str">
        <f>IF('2. Børn_indtast'!F207="","",'2. Børn_indtast'!F207)</f>
        <v/>
      </c>
      <c r="G207" s="24" t="str">
        <f>IF('2. Børn_indtast'!G207="","",'2. Børn_indtast'!G207)</f>
        <v/>
      </c>
      <c r="H207" s="25" t="str">
        <f>IF('2. Børn_indtast'!H207="","",'2. Børn_indtast'!H207)</f>
        <v/>
      </c>
      <c r="I207" s="19" t="str">
        <f t="shared" si="38"/>
        <v>-</v>
      </c>
      <c r="J207" s="21" t="str">
        <f t="shared" si="39"/>
        <v>-</v>
      </c>
      <c r="K207" s="27">
        <f t="shared" si="40"/>
        <v>0</v>
      </c>
      <c r="L207" s="27">
        <f t="shared" si="41"/>
        <v>0</v>
      </c>
      <c r="M207" s="10">
        <f t="shared" si="42"/>
        <v>0</v>
      </c>
      <c r="N207" s="30">
        <f t="shared" si="43"/>
        <v>0</v>
      </c>
      <c r="O207" s="10">
        <f t="shared" si="44"/>
        <v>0</v>
      </c>
      <c r="P207" s="30">
        <f t="shared" si="45"/>
        <v>0</v>
      </c>
      <c r="Q207" s="27">
        <f t="shared" si="46"/>
        <v>0</v>
      </c>
      <c r="R207" s="38">
        <f t="shared" si="47"/>
        <v>0</v>
      </c>
      <c r="S207" s="39">
        <f t="shared" si="48"/>
        <v>0</v>
      </c>
      <c r="T207" s="10">
        <f t="shared" si="49"/>
        <v>0</v>
      </c>
      <c r="U207" s="30">
        <f t="shared" si="50"/>
        <v>0</v>
      </c>
      <c r="V207" s="22">
        <f t="shared" si="51"/>
        <v>0</v>
      </c>
      <c r="W207" s="22">
        <f t="shared" si="52"/>
        <v>0</v>
      </c>
      <c r="X207" s="22">
        <f t="shared" si="53"/>
        <v>0</v>
      </c>
    </row>
    <row r="208" spans="3:24" x14ac:dyDescent="0.3">
      <c r="C208" s="23" t="str">
        <f>IF('2. Børn_indtast'!C208="","",'2. Børn_indtast'!C208)</f>
        <v/>
      </c>
      <c r="D208" s="25">
        <f>IF(Inst_typ="Vuggestue","Vuggestue",IF(Inst_typ="Børnehave","Børnehave",IF(Inst_typ="Aldersintegreret institution","Aldersintegreret institution",IF(OR(Inst_typ="Vug og BH",Inst_typ="Kombi"),'2. Børn_indtast'!D208,0))))</f>
        <v>0</v>
      </c>
      <c r="E208" s="24" t="str">
        <f>IF('2. Børn_indtast'!E208="","",'2. Børn_indtast'!E208)</f>
        <v/>
      </c>
      <c r="F208" s="24" t="str">
        <f>IF('2. Børn_indtast'!F208="","",'2. Børn_indtast'!F208)</f>
        <v/>
      </c>
      <c r="G208" s="24" t="str">
        <f>IF('2. Børn_indtast'!G208="","",'2. Børn_indtast'!G208)</f>
        <v/>
      </c>
      <c r="H208" s="25" t="str">
        <f>IF('2. Børn_indtast'!H208="","",'2. Børn_indtast'!H208)</f>
        <v/>
      </c>
      <c r="I208" s="19" t="str">
        <f t="shared" si="38"/>
        <v>-</v>
      </c>
      <c r="J208" s="21" t="str">
        <f t="shared" si="39"/>
        <v>-</v>
      </c>
      <c r="K208" s="27">
        <f t="shared" si="40"/>
        <v>0</v>
      </c>
      <c r="L208" s="27">
        <f t="shared" si="41"/>
        <v>0</v>
      </c>
      <c r="M208" s="10">
        <f t="shared" si="42"/>
        <v>0</v>
      </c>
      <c r="N208" s="30">
        <f t="shared" si="43"/>
        <v>0</v>
      </c>
      <c r="O208" s="10">
        <f t="shared" si="44"/>
        <v>0</v>
      </c>
      <c r="P208" s="30">
        <f t="shared" si="45"/>
        <v>0</v>
      </c>
      <c r="Q208" s="27">
        <f t="shared" si="46"/>
        <v>0</v>
      </c>
      <c r="R208" s="38">
        <f t="shared" si="47"/>
        <v>0</v>
      </c>
      <c r="S208" s="39">
        <f t="shared" si="48"/>
        <v>0</v>
      </c>
      <c r="T208" s="10">
        <f t="shared" si="49"/>
        <v>0</v>
      </c>
      <c r="U208" s="30">
        <f t="shared" si="50"/>
        <v>0</v>
      </c>
      <c r="V208" s="22">
        <f t="shared" si="51"/>
        <v>0</v>
      </c>
      <c r="W208" s="22">
        <f t="shared" si="52"/>
        <v>0</v>
      </c>
      <c r="X208" s="22">
        <f t="shared" si="53"/>
        <v>0</v>
      </c>
    </row>
    <row r="209" spans="3:24" x14ac:dyDescent="0.3">
      <c r="C209" s="23" t="str">
        <f>IF('2. Børn_indtast'!C209="","",'2. Børn_indtast'!C209)</f>
        <v/>
      </c>
      <c r="D209" s="25">
        <f>IF(Inst_typ="Vuggestue","Vuggestue",IF(Inst_typ="Børnehave","Børnehave",IF(Inst_typ="Aldersintegreret institution","Aldersintegreret institution",IF(OR(Inst_typ="Vug og BH",Inst_typ="Kombi"),'2. Børn_indtast'!D209,0))))</f>
        <v>0</v>
      </c>
      <c r="E209" s="24" t="str">
        <f>IF('2. Børn_indtast'!E209="","",'2. Børn_indtast'!E209)</f>
        <v/>
      </c>
      <c r="F209" s="24" t="str">
        <f>IF('2. Børn_indtast'!F209="","",'2. Børn_indtast'!F209)</f>
        <v/>
      </c>
      <c r="G209" s="24" t="str">
        <f>IF('2. Børn_indtast'!G209="","",'2. Børn_indtast'!G209)</f>
        <v/>
      </c>
      <c r="H209" s="25" t="str">
        <f>IF('2. Børn_indtast'!H209="","",'2. Børn_indtast'!H209)</f>
        <v/>
      </c>
      <c r="I209" s="19" t="str">
        <f t="shared" si="38"/>
        <v>-</v>
      </c>
      <c r="J209" s="21" t="str">
        <f t="shared" si="39"/>
        <v>-</v>
      </c>
      <c r="K209" s="27">
        <f t="shared" si="40"/>
        <v>0</v>
      </c>
      <c r="L209" s="27">
        <f t="shared" si="41"/>
        <v>0</v>
      </c>
      <c r="M209" s="10">
        <f t="shared" si="42"/>
        <v>0</v>
      </c>
      <c r="N209" s="30">
        <f t="shared" si="43"/>
        <v>0</v>
      </c>
      <c r="O209" s="10">
        <f t="shared" si="44"/>
        <v>0</v>
      </c>
      <c r="P209" s="30">
        <f t="shared" si="45"/>
        <v>0</v>
      </c>
      <c r="Q209" s="27">
        <f t="shared" si="46"/>
        <v>0</v>
      </c>
      <c r="R209" s="38">
        <f t="shared" si="47"/>
        <v>0</v>
      </c>
      <c r="S209" s="39">
        <f t="shared" si="48"/>
        <v>0</v>
      </c>
      <c r="T209" s="10">
        <f t="shared" si="49"/>
        <v>0</v>
      </c>
      <c r="U209" s="30">
        <f t="shared" si="50"/>
        <v>0</v>
      </c>
      <c r="V209" s="22">
        <f t="shared" si="51"/>
        <v>0</v>
      </c>
      <c r="W209" s="22">
        <f t="shared" si="52"/>
        <v>0</v>
      </c>
      <c r="X209" s="22">
        <f t="shared" si="53"/>
        <v>0</v>
      </c>
    </row>
    <row r="210" spans="3:24" x14ac:dyDescent="0.3">
      <c r="C210" s="23" t="str">
        <f>IF('2. Børn_indtast'!C210="","",'2. Børn_indtast'!C210)</f>
        <v/>
      </c>
      <c r="D210" s="25">
        <f>IF(Inst_typ="Vuggestue","Vuggestue",IF(Inst_typ="Børnehave","Børnehave",IF(Inst_typ="Aldersintegreret institution","Aldersintegreret institution",IF(OR(Inst_typ="Vug og BH",Inst_typ="Kombi"),'2. Børn_indtast'!D210,0))))</f>
        <v>0</v>
      </c>
      <c r="E210" s="24" t="str">
        <f>IF('2. Børn_indtast'!E210="","",'2. Børn_indtast'!E210)</f>
        <v/>
      </c>
      <c r="F210" s="24" t="str">
        <f>IF('2. Børn_indtast'!F210="","",'2. Børn_indtast'!F210)</f>
        <v/>
      </c>
      <c r="G210" s="24" t="str">
        <f>IF('2. Børn_indtast'!G210="","",'2. Børn_indtast'!G210)</f>
        <v/>
      </c>
      <c r="H210" s="25" t="str">
        <f>IF('2. Børn_indtast'!H210="","",'2. Børn_indtast'!H210)</f>
        <v/>
      </c>
      <c r="I210" s="19" t="str">
        <f t="shared" si="38"/>
        <v>-</v>
      </c>
      <c r="J210" s="21" t="str">
        <f t="shared" si="39"/>
        <v>-</v>
      </c>
      <c r="K210" s="27">
        <f t="shared" si="40"/>
        <v>0</v>
      </c>
      <c r="L210" s="27">
        <f t="shared" si="41"/>
        <v>0</v>
      </c>
      <c r="M210" s="10">
        <f t="shared" si="42"/>
        <v>0</v>
      </c>
      <c r="N210" s="30">
        <f t="shared" si="43"/>
        <v>0</v>
      </c>
      <c r="O210" s="10">
        <f t="shared" si="44"/>
        <v>0</v>
      </c>
      <c r="P210" s="30">
        <f t="shared" si="45"/>
        <v>0</v>
      </c>
      <c r="Q210" s="27">
        <f t="shared" si="46"/>
        <v>0</v>
      </c>
      <c r="R210" s="38">
        <f t="shared" si="47"/>
        <v>0</v>
      </c>
      <c r="S210" s="39">
        <f t="shared" si="48"/>
        <v>0</v>
      </c>
      <c r="T210" s="10">
        <f t="shared" si="49"/>
        <v>0</v>
      </c>
      <c r="U210" s="30">
        <f t="shared" si="50"/>
        <v>0</v>
      </c>
      <c r="V210" s="22">
        <f t="shared" si="51"/>
        <v>0</v>
      </c>
      <c r="W210" s="22">
        <f t="shared" si="52"/>
        <v>0</v>
      </c>
      <c r="X210" s="22">
        <f t="shared" si="53"/>
        <v>0</v>
      </c>
    </row>
    <row r="211" spans="3:24" x14ac:dyDescent="0.3">
      <c r="C211" s="23" t="str">
        <f>IF('2. Børn_indtast'!C211="","",'2. Børn_indtast'!C211)</f>
        <v/>
      </c>
      <c r="D211" s="25">
        <f>IF(Inst_typ="Vuggestue","Vuggestue",IF(Inst_typ="Børnehave","Børnehave",IF(Inst_typ="Aldersintegreret institution","Aldersintegreret institution",IF(OR(Inst_typ="Vug og BH",Inst_typ="Kombi"),'2. Børn_indtast'!D211,0))))</f>
        <v>0</v>
      </c>
      <c r="E211" s="24" t="str">
        <f>IF('2. Børn_indtast'!E211="","",'2. Børn_indtast'!E211)</f>
        <v/>
      </c>
      <c r="F211" s="24" t="str">
        <f>IF('2. Børn_indtast'!F211="","",'2. Børn_indtast'!F211)</f>
        <v/>
      </c>
      <c r="G211" s="24" t="str">
        <f>IF('2. Børn_indtast'!G211="","",'2. Børn_indtast'!G211)</f>
        <v/>
      </c>
      <c r="H211" s="25" t="str">
        <f>IF('2. Børn_indtast'!H211="","",'2. Børn_indtast'!H211)</f>
        <v/>
      </c>
      <c r="I211" s="19" t="str">
        <f t="shared" ref="I211:I274" si="54">IF(E211="","-",IF(D211="Vuggestue","Ikke relevant",IF(D211="Børnehave","Ikke relevant",IF(D211="Aldersintegreret institution",IF(opryk_regel=1,DATE(YEAR(E211)+opryk_aar,MONTH(E211)+opryk_maaned,DAY(E211)-DAY(E211)+1),DATE(YEAR(E211)+opryk_aar,MONTH(E211)+opryk_maaned,DAY(E211)))))))</f>
        <v>-</v>
      </c>
      <c r="J211" s="21" t="str">
        <f t="shared" si="39"/>
        <v>-</v>
      </c>
      <c r="K211" s="27">
        <f t="shared" si="40"/>
        <v>0</v>
      </c>
      <c r="L211" s="27">
        <f t="shared" si="41"/>
        <v>0</v>
      </c>
      <c r="M211" s="10">
        <f t="shared" si="42"/>
        <v>0</v>
      </c>
      <c r="N211" s="30">
        <f t="shared" si="43"/>
        <v>0</v>
      </c>
      <c r="O211" s="10">
        <f t="shared" si="44"/>
        <v>0</v>
      </c>
      <c r="P211" s="30">
        <f t="shared" si="45"/>
        <v>0</v>
      </c>
      <c r="Q211" s="27">
        <f t="shared" si="46"/>
        <v>0</v>
      </c>
      <c r="R211" s="38">
        <f t="shared" si="47"/>
        <v>0</v>
      </c>
      <c r="S211" s="39">
        <f t="shared" si="48"/>
        <v>0</v>
      </c>
      <c r="T211" s="10">
        <f t="shared" si="49"/>
        <v>0</v>
      </c>
      <c r="U211" s="30">
        <f t="shared" si="50"/>
        <v>0</v>
      </c>
      <c r="V211" s="22">
        <f t="shared" si="51"/>
        <v>0</v>
      </c>
      <c r="W211" s="22">
        <f t="shared" si="52"/>
        <v>0</v>
      </c>
      <c r="X211" s="22">
        <f t="shared" si="53"/>
        <v>0</v>
      </c>
    </row>
    <row r="212" spans="3:24" x14ac:dyDescent="0.3">
      <c r="C212" s="23" t="str">
        <f>IF('2. Børn_indtast'!C212="","",'2. Børn_indtast'!C212)</f>
        <v/>
      </c>
      <c r="D212" s="25">
        <f>IF(Inst_typ="Vuggestue","Vuggestue",IF(Inst_typ="Børnehave","Børnehave",IF(Inst_typ="Aldersintegreret institution","Aldersintegreret institution",IF(OR(Inst_typ="Vug og BH",Inst_typ="Kombi"),'2. Børn_indtast'!D212,0))))</f>
        <v>0</v>
      </c>
      <c r="E212" s="24" t="str">
        <f>IF('2. Børn_indtast'!E212="","",'2. Børn_indtast'!E212)</f>
        <v/>
      </c>
      <c r="F212" s="24" t="str">
        <f>IF('2. Børn_indtast'!F212="","",'2. Børn_indtast'!F212)</f>
        <v/>
      </c>
      <c r="G212" s="24" t="str">
        <f>IF('2. Børn_indtast'!G212="","",'2. Børn_indtast'!G212)</f>
        <v/>
      </c>
      <c r="H212" s="25" t="str">
        <f>IF('2. Børn_indtast'!H212="","",'2. Børn_indtast'!H212)</f>
        <v/>
      </c>
      <c r="I212" s="19" t="str">
        <f t="shared" si="54"/>
        <v>-</v>
      </c>
      <c r="J212" s="21" t="str">
        <f t="shared" ref="J212:J275" si="55">IF(E212="","-",DATE(YEAR(E212)+3,MONTH(E212)+1,DAY(E212)-DAY(E212)+1))</f>
        <v>-</v>
      </c>
      <c r="K212" s="27">
        <f t="shared" ref="K212:K275" si="56">IF(H212="",0,IF(AND(H212&gt;0,OR(H212&lt;25,H212=25)),0.5,IF(OR(AND(H212&gt;25,H212&lt;35),H212=35),0.75,IF(H212&gt;35,1,0))))</f>
        <v>0</v>
      </c>
      <c r="L212" s="27">
        <f t="shared" ref="L212:L275" si="57">IF(OR(F212="",G212=""),0,IF(D212="Børnehave",0,IF(D212="Vuggestue",G212-F212+1,IF(D212="Aldersintegreret institution",
IF(G212&lt;I212,G212-F212+1,
IF(AND(F212&lt;I212,G212&gt;=I212),I212-F212,
IF(I212&gt;=F212,0,0)))))))</f>
        <v>0</v>
      </c>
      <c r="M212" s="10">
        <f t="shared" ref="M212:M275" si="58">IF(OR(F212="",G212=""),0,IF(OR(D212="Vuggestue",D212="Aldersintegreret institution"),0,
IF(AND(F212&lt;J212,G212&lt;J212),G212-F212+1,
IF(AND(F212&lt;J212,G212&gt;=J212),J212-F212,
IF(F212&gt;=J212,0)))))</f>
        <v>0</v>
      </c>
      <c r="N212" s="30">
        <f t="shared" ref="N212:N275" si="59">IF(OR(F212="",G212=""),0,IF(OR(D212="Vuggestue",D212="Aldersintegreret institution"),0,
IF(F212&gt;=J212,G212-F212+1,
IF(AND(F212&lt;J212,G212&gt;=J212),G212-J212+1,
IF(AND(F212&lt;J212,G212&lt;J212),0)))))</f>
        <v>0</v>
      </c>
      <c r="O212" s="10">
        <f t="shared" ref="O212:O275" si="60">IF(OR(F212="",G212=""),0,
IF(OR(D212="Vuggestue",D212="Børnhave"),0,
IF(F212&gt;=J212,0,
IF(AND(F212&lt;J212,G212&lt;I212),0,
IF(AND(F212&lt;=J212,J212&lt;=I212),0,
IF(AND(F212&lt;J212,F212&lt;=I212,G212&lt;J212,I212&lt;J212),G212-I212+1,
IF(AND(F212&lt;J212,F212&lt;=I212,G212&gt;=J212,I212&lt;J212),J212-I212,
IF(AND(F212&lt;J212,F212&gt;=I212,G212&gt;=J212),J212-F212,
IF(AND(F212&lt;J212,F212&gt;=I212,G212&lt;J212),G212-F212+1,
IF(AND(F212&lt;J212,F212&gt;=I212,G212=J212),G212-F212,
))))))))))</f>
        <v>0</v>
      </c>
      <c r="P212" s="30">
        <f t="shared" ref="P212:P275" si="61">IF(OR(F212="",G212=""),0,
IF(OR(D212="Vuggestue",D212="Børnehave"),0,
IF(G212&lt;J212,0,
IF(AND(F212&gt;=I212,F212&gt;=J212),G212-F212+1,
IF(AND(F212&gt;=I212,F212&lt;J212),G212-J212+1,
IF(AND(F212&lt;=I212,I212&lt;=J212,G212&gt;=J212),G212-J212+1,
IF(AND(F212&lt;=I212,I212&gt;=J212,G212&gt;=I212),G212-I212+1,
0)))))))</f>
        <v>0</v>
      </c>
      <c r="Q212" s="27">
        <f t="shared" ref="Q212:Q275" si="62">L212/år_dage*$K212</f>
        <v>0</v>
      </c>
      <c r="R212" s="38">
        <f t="shared" ref="R212:R275" si="63">M212/år_dage*$K212</f>
        <v>0</v>
      </c>
      <c r="S212" s="39">
        <f t="shared" ref="S212:S275" si="64">N212/år_dage*$K212</f>
        <v>0</v>
      </c>
      <c r="T212" s="10">
        <f t="shared" ref="T212:T275" si="65">O212/år_dage*$K212</f>
        <v>0</v>
      </c>
      <c r="U212" s="30">
        <f t="shared" ref="U212:U275" si="66">P212/år_dage*$K212</f>
        <v>0</v>
      </c>
      <c r="V212" s="22">
        <f t="shared" ref="V212:V275" si="67">Q212</f>
        <v>0</v>
      </c>
      <c r="W212" s="22">
        <f t="shared" ref="W212:W275" si="68">IF(D212="Børnehave",R212,IF(D212="Aldersintegreret institution",T212,0))</f>
        <v>0</v>
      </c>
      <c r="X212" s="22">
        <f t="shared" ref="X212:X275" si="69">IF(D212="Børnehave",S212,IF(D212="Aldersintegreret institution",U212,0))</f>
        <v>0</v>
      </c>
    </row>
    <row r="213" spans="3:24" x14ac:dyDescent="0.3">
      <c r="C213" s="23" t="str">
        <f>IF('2. Børn_indtast'!C213="","",'2. Børn_indtast'!C213)</f>
        <v/>
      </c>
      <c r="D213" s="25">
        <f>IF(Inst_typ="Vuggestue","Vuggestue",IF(Inst_typ="Børnehave","Børnehave",IF(Inst_typ="Aldersintegreret institution","Aldersintegreret institution",IF(OR(Inst_typ="Vug og BH",Inst_typ="Kombi"),'2. Børn_indtast'!D213,0))))</f>
        <v>0</v>
      </c>
      <c r="E213" s="24" t="str">
        <f>IF('2. Børn_indtast'!E213="","",'2. Børn_indtast'!E213)</f>
        <v/>
      </c>
      <c r="F213" s="24" t="str">
        <f>IF('2. Børn_indtast'!F213="","",'2. Børn_indtast'!F213)</f>
        <v/>
      </c>
      <c r="G213" s="24" t="str">
        <f>IF('2. Børn_indtast'!G213="","",'2. Børn_indtast'!G213)</f>
        <v/>
      </c>
      <c r="H213" s="25" t="str">
        <f>IF('2. Børn_indtast'!H213="","",'2. Børn_indtast'!H213)</f>
        <v/>
      </c>
      <c r="I213" s="19" t="str">
        <f t="shared" si="54"/>
        <v>-</v>
      </c>
      <c r="J213" s="21" t="str">
        <f t="shared" si="55"/>
        <v>-</v>
      </c>
      <c r="K213" s="27">
        <f t="shared" si="56"/>
        <v>0</v>
      </c>
      <c r="L213" s="27">
        <f t="shared" si="57"/>
        <v>0</v>
      </c>
      <c r="M213" s="10">
        <f t="shared" si="58"/>
        <v>0</v>
      </c>
      <c r="N213" s="30">
        <f t="shared" si="59"/>
        <v>0</v>
      </c>
      <c r="O213" s="10">
        <f t="shared" si="60"/>
        <v>0</v>
      </c>
      <c r="P213" s="30">
        <f t="shared" si="61"/>
        <v>0</v>
      </c>
      <c r="Q213" s="27">
        <f t="shared" si="62"/>
        <v>0</v>
      </c>
      <c r="R213" s="38">
        <f t="shared" si="63"/>
        <v>0</v>
      </c>
      <c r="S213" s="39">
        <f t="shared" si="64"/>
        <v>0</v>
      </c>
      <c r="T213" s="10">
        <f t="shared" si="65"/>
        <v>0</v>
      </c>
      <c r="U213" s="30">
        <f t="shared" si="66"/>
        <v>0</v>
      </c>
      <c r="V213" s="22">
        <f t="shared" si="67"/>
        <v>0</v>
      </c>
      <c r="W213" s="22">
        <f t="shared" si="68"/>
        <v>0</v>
      </c>
      <c r="X213" s="22">
        <f t="shared" si="69"/>
        <v>0</v>
      </c>
    </row>
    <row r="214" spans="3:24" x14ac:dyDescent="0.3">
      <c r="C214" s="23" t="str">
        <f>IF('2. Børn_indtast'!C214="","",'2. Børn_indtast'!C214)</f>
        <v/>
      </c>
      <c r="D214" s="25">
        <f>IF(Inst_typ="Vuggestue","Vuggestue",IF(Inst_typ="Børnehave","Børnehave",IF(Inst_typ="Aldersintegreret institution","Aldersintegreret institution",IF(OR(Inst_typ="Vug og BH",Inst_typ="Kombi"),'2. Børn_indtast'!D214,0))))</f>
        <v>0</v>
      </c>
      <c r="E214" s="24" t="str">
        <f>IF('2. Børn_indtast'!E214="","",'2. Børn_indtast'!E214)</f>
        <v/>
      </c>
      <c r="F214" s="24" t="str">
        <f>IF('2. Børn_indtast'!F214="","",'2. Børn_indtast'!F214)</f>
        <v/>
      </c>
      <c r="G214" s="24" t="str">
        <f>IF('2. Børn_indtast'!G214="","",'2. Børn_indtast'!G214)</f>
        <v/>
      </c>
      <c r="H214" s="25" t="str">
        <f>IF('2. Børn_indtast'!H214="","",'2. Børn_indtast'!H214)</f>
        <v/>
      </c>
      <c r="I214" s="19" t="str">
        <f t="shared" si="54"/>
        <v>-</v>
      </c>
      <c r="J214" s="21" t="str">
        <f t="shared" si="55"/>
        <v>-</v>
      </c>
      <c r="K214" s="27">
        <f t="shared" si="56"/>
        <v>0</v>
      </c>
      <c r="L214" s="27">
        <f t="shared" si="57"/>
        <v>0</v>
      </c>
      <c r="M214" s="10">
        <f t="shared" si="58"/>
        <v>0</v>
      </c>
      <c r="N214" s="30">
        <f t="shared" si="59"/>
        <v>0</v>
      </c>
      <c r="O214" s="10">
        <f t="shared" si="60"/>
        <v>0</v>
      </c>
      <c r="P214" s="30">
        <f t="shared" si="61"/>
        <v>0</v>
      </c>
      <c r="Q214" s="27">
        <f t="shared" si="62"/>
        <v>0</v>
      </c>
      <c r="R214" s="38">
        <f t="shared" si="63"/>
        <v>0</v>
      </c>
      <c r="S214" s="39">
        <f t="shared" si="64"/>
        <v>0</v>
      </c>
      <c r="T214" s="10">
        <f t="shared" si="65"/>
        <v>0</v>
      </c>
      <c r="U214" s="30">
        <f t="shared" si="66"/>
        <v>0</v>
      </c>
      <c r="V214" s="22">
        <f t="shared" si="67"/>
        <v>0</v>
      </c>
      <c r="W214" s="22">
        <f t="shared" si="68"/>
        <v>0</v>
      </c>
      <c r="X214" s="22">
        <f t="shared" si="69"/>
        <v>0</v>
      </c>
    </row>
    <row r="215" spans="3:24" x14ac:dyDescent="0.3">
      <c r="C215" s="23" t="str">
        <f>IF('2. Børn_indtast'!C215="","",'2. Børn_indtast'!C215)</f>
        <v/>
      </c>
      <c r="D215" s="25">
        <f>IF(Inst_typ="Vuggestue","Vuggestue",IF(Inst_typ="Børnehave","Børnehave",IF(Inst_typ="Aldersintegreret institution","Aldersintegreret institution",IF(OR(Inst_typ="Vug og BH",Inst_typ="Kombi"),'2. Børn_indtast'!D215,0))))</f>
        <v>0</v>
      </c>
      <c r="E215" s="24" t="str">
        <f>IF('2. Børn_indtast'!E215="","",'2. Børn_indtast'!E215)</f>
        <v/>
      </c>
      <c r="F215" s="24" t="str">
        <f>IF('2. Børn_indtast'!F215="","",'2. Børn_indtast'!F215)</f>
        <v/>
      </c>
      <c r="G215" s="24" t="str">
        <f>IF('2. Børn_indtast'!G215="","",'2. Børn_indtast'!G215)</f>
        <v/>
      </c>
      <c r="H215" s="25" t="str">
        <f>IF('2. Børn_indtast'!H215="","",'2. Børn_indtast'!H215)</f>
        <v/>
      </c>
      <c r="I215" s="19" t="str">
        <f t="shared" si="54"/>
        <v>-</v>
      </c>
      <c r="J215" s="21" t="str">
        <f t="shared" si="55"/>
        <v>-</v>
      </c>
      <c r="K215" s="27">
        <f t="shared" si="56"/>
        <v>0</v>
      </c>
      <c r="L215" s="27">
        <f t="shared" si="57"/>
        <v>0</v>
      </c>
      <c r="M215" s="10">
        <f t="shared" si="58"/>
        <v>0</v>
      </c>
      <c r="N215" s="30">
        <f t="shared" si="59"/>
        <v>0</v>
      </c>
      <c r="O215" s="10">
        <f t="shared" si="60"/>
        <v>0</v>
      </c>
      <c r="P215" s="30">
        <f t="shared" si="61"/>
        <v>0</v>
      </c>
      <c r="Q215" s="27">
        <f t="shared" si="62"/>
        <v>0</v>
      </c>
      <c r="R215" s="38">
        <f t="shared" si="63"/>
        <v>0</v>
      </c>
      <c r="S215" s="39">
        <f t="shared" si="64"/>
        <v>0</v>
      </c>
      <c r="T215" s="10">
        <f t="shared" si="65"/>
        <v>0</v>
      </c>
      <c r="U215" s="30">
        <f t="shared" si="66"/>
        <v>0</v>
      </c>
      <c r="V215" s="22">
        <f t="shared" si="67"/>
        <v>0</v>
      </c>
      <c r="W215" s="22">
        <f t="shared" si="68"/>
        <v>0</v>
      </c>
      <c r="X215" s="22">
        <f t="shared" si="69"/>
        <v>0</v>
      </c>
    </row>
    <row r="216" spans="3:24" x14ac:dyDescent="0.3">
      <c r="C216" s="23" t="str">
        <f>IF('2. Børn_indtast'!C216="","",'2. Børn_indtast'!C216)</f>
        <v/>
      </c>
      <c r="D216" s="25">
        <f>IF(Inst_typ="Vuggestue","Vuggestue",IF(Inst_typ="Børnehave","Børnehave",IF(Inst_typ="Aldersintegreret institution","Aldersintegreret institution",IF(OR(Inst_typ="Vug og BH",Inst_typ="Kombi"),'2. Børn_indtast'!D216,0))))</f>
        <v>0</v>
      </c>
      <c r="E216" s="24" t="str">
        <f>IF('2. Børn_indtast'!E216="","",'2. Børn_indtast'!E216)</f>
        <v/>
      </c>
      <c r="F216" s="24" t="str">
        <f>IF('2. Børn_indtast'!F216="","",'2. Børn_indtast'!F216)</f>
        <v/>
      </c>
      <c r="G216" s="24" t="str">
        <f>IF('2. Børn_indtast'!G216="","",'2. Børn_indtast'!G216)</f>
        <v/>
      </c>
      <c r="H216" s="25" t="str">
        <f>IF('2. Børn_indtast'!H216="","",'2. Børn_indtast'!H216)</f>
        <v/>
      </c>
      <c r="I216" s="19" t="str">
        <f t="shared" si="54"/>
        <v>-</v>
      </c>
      <c r="J216" s="21" t="str">
        <f t="shared" si="55"/>
        <v>-</v>
      </c>
      <c r="K216" s="27">
        <f t="shared" si="56"/>
        <v>0</v>
      </c>
      <c r="L216" s="27">
        <f t="shared" si="57"/>
        <v>0</v>
      </c>
      <c r="M216" s="10">
        <f t="shared" si="58"/>
        <v>0</v>
      </c>
      <c r="N216" s="30">
        <f t="shared" si="59"/>
        <v>0</v>
      </c>
      <c r="O216" s="10">
        <f t="shared" si="60"/>
        <v>0</v>
      </c>
      <c r="P216" s="30">
        <f t="shared" si="61"/>
        <v>0</v>
      </c>
      <c r="Q216" s="27">
        <f t="shared" si="62"/>
        <v>0</v>
      </c>
      <c r="R216" s="38">
        <f t="shared" si="63"/>
        <v>0</v>
      </c>
      <c r="S216" s="39">
        <f t="shared" si="64"/>
        <v>0</v>
      </c>
      <c r="T216" s="10">
        <f t="shared" si="65"/>
        <v>0</v>
      </c>
      <c r="U216" s="30">
        <f t="shared" si="66"/>
        <v>0</v>
      </c>
      <c r="V216" s="22">
        <f t="shared" si="67"/>
        <v>0</v>
      </c>
      <c r="W216" s="22">
        <f t="shared" si="68"/>
        <v>0</v>
      </c>
      <c r="X216" s="22">
        <f t="shared" si="69"/>
        <v>0</v>
      </c>
    </row>
    <row r="217" spans="3:24" x14ac:dyDescent="0.3">
      <c r="C217" s="23" t="str">
        <f>IF('2. Børn_indtast'!C217="","",'2. Børn_indtast'!C217)</f>
        <v/>
      </c>
      <c r="D217" s="25">
        <f>IF(Inst_typ="Vuggestue","Vuggestue",IF(Inst_typ="Børnehave","Børnehave",IF(Inst_typ="Aldersintegreret institution","Aldersintegreret institution",IF(OR(Inst_typ="Vug og BH",Inst_typ="Kombi"),'2. Børn_indtast'!D217,0))))</f>
        <v>0</v>
      </c>
      <c r="E217" s="24" t="str">
        <f>IF('2. Børn_indtast'!E217="","",'2. Børn_indtast'!E217)</f>
        <v/>
      </c>
      <c r="F217" s="24" t="str">
        <f>IF('2. Børn_indtast'!F217="","",'2. Børn_indtast'!F217)</f>
        <v/>
      </c>
      <c r="G217" s="24" t="str">
        <f>IF('2. Børn_indtast'!G217="","",'2. Børn_indtast'!G217)</f>
        <v/>
      </c>
      <c r="H217" s="25" t="str">
        <f>IF('2. Børn_indtast'!H217="","",'2. Børn_indtast'!H217)</f>
        <v/>
      </c>
      <c r="I217" s="19" t="str">
        <f t="shared" si="54"/>
        <v>-</v>
      </c>
      <c r="J217" s="21" t="str">
        <f t="shared" si="55"/>
        <v>-</v>
      </c>
      <c r="K217" s="27">
        <f t="shared" si="56"/>
        <v>0</v>
      </c>
      <c r="L217" s="27">
        <f t="shared" si="57"/>
        <v>0</v>
      </c>
      <c r="M217" s="10">
        <f t="shared" si="58"/>
        <v>0</v>
      </c>
      <c r="N217" s="30">
        <f t="shared" si="59"/>
        <v>0</v>
      </c>
      <c r="O217" s="10">
        <f t="shared" si="60"/>
        <v>0</v>
      </c>
      <c r="P217" s="30">
        <f t="shared" si="61"/>
        <v>0</v>
      </c>
      <c r="Q217" s="27">
        <f t="shared" si="62"/>
        <v>0</v>
      </c>
      <c r="R217" s="38">
        <f t="shared" si="63"/>
        <v>0</v>
      </c>
      <c r="S217" s="39">
        <f t="shared" si="64"/>
        <v>0</v>
      </c>
      <c r="T217" s="10">
        <f t="shared" si="65"/>
        <v>0</v>
      </c>
      <c r="U217" s="30">
        <f t="shared" si="66"/>
        <v>0</v>
      </c>
      <c r="V217" s="22">
        <f t="shared" si="67"/>
        <v>0</v>
      </c>
      <c r="W217" s="22">
        <f t="shared" si="68"/>
        <v>0</v>
      </c>
      <c r="X217" s="22">
        <f t="shared" si="69"/>
        <v>0</v>
      </c>
    </row>
    <row r="218" spans="3:24" x14ac:dyDescent="0.3">
      <c r="C218" s="23" t="str">
        <f>IF('2. Børn_indtast'!C218="","",'2. Børn_indtast'!C218)</f>
        <v/>
      </c>
      <c r="D218" s="25">
        <f>IF(Inst_typ="Vuggestue","Vuggestue",IF(Inst_typ="Børnehave","Børnehave",IF(Inst_typ="Aldersintegreret institution","Aldersintegreret institution",IF(OR(Inst_typ="Vug og BH",Inst_typ="Kombi"),'2. Børn_indtast'!D218,0))))</f>
        <v>0</v>
      </c>
      <c r="E218" s="24" t="str">
        <f>IF('2. Børn_indtast'!E218="","",'2. Børn_indtast'!E218)</f>
        <v/>
      </c>
      <c r="F218" s="24" t="str">
        <f>IF('2. Børn_indtast'!F218="","",'2. Børn_indtast'!F218)</f>
        <v/>
      </c>
      <c r="G218" s="24" t="str">
        <f>IF('2. Børn_indtast'!G218="","",'2. Børn_indtast'!G218)</f>
        <v/>
      </c>
      <c r="H218" s="25" t="str">
        <f>IF('2. Børn_indtast'!H218="","",'2. Børn_indtast'!H218)</f>
        <v/>
      </c>
      <c r="I218" s="19" t="str">
        <f t="shared" si="54"/>
        <v>-</v>
      </c>
      <c r="J218" s="21" t="str">
        <f t="shared" si="55"/>
        <v>-</v>
      </c>
      <c r="K218" s="27">
        <f t="shared" si="56"/>
        <v>0</v>
      </c>
      <c r="L218" s="27">
        <f t="shared" si="57"/>
        <v>0</v>
      </c>
      <c r="M218" s="10">
        <f t="shared" si="58"/>
        <v>0</v>
      </c>
      <c r="N218" s="30">
        <f t="shared" si="59"/>
        <v>0</v>
      </c>
      <c r="O218" s="10">
        <f t="shared" si="60"/>
        <v>0</v>
      </c>
      <c r="P218" s="30">
        <f t="shared" si="61"/>
        <v>0</v>
      </c>
      <c r="Q218" s="27">
        <f t="shared" si="62"/>
        <v>0</v>
      </c>
      <c r="R218" s="38">
        <f t="shared" si="63"/>
        <v>0</v>
      </c>
      <c r="S218" s="39">
        <f t="shared" si="64"/>
        <v>0</v>
      </c>
      <c r="T218" s="10">
        <f t="shared" si="65"/>
        <v>0</v>
      </c>
      <c r="U218" s="30">
        <f t="shared" si="66"/>
        <v>0</v>
      </c>
      <c r="V218" s="22">
        <f t="shared" si="67"/>
        <v>0</v>
      </c>
      <c r="W218" s="22">
        <f t="shared" si="68"/>
        <v>0</v>
      </c>
      <c r="X218" s="22">
        <f t="shared" si="69"/>
        <v>0</v>
      </c>
    </row>
    <row r="219" spans="3:24" x14ac:dyDescent="0.3">
      <c r="C219" s="23" t="str">
        <f>IF('2. Børn_indtast'!C219="","",'2. Børn_indtast'!C219)</f>
        <v/>
      </c>
      <c r="D219" s="25">
        <f>IF(Inst_typ="Vuggestue","Vuggestue",IF(Inst_typ="Børnehave","Børnehave",IF(Inst_typ="Aldersintegreret institution","Aldersintegreret institution",IF(OR(Inst_typ="Vug og BH",Inst_typ="Kombi"),'2. Børn_indtast'!D219,0))))</f>
        <v>0</v>
      </c>
      <c r="E219" s="24" t="str">
        <f>IF('2. Børn_indtast'!E219="","",'2. Børn_indtast'!E219)</f>
        <v/>
      </c>
      <c r="F219" s="24" t="str">
        <f>IF('2. Børn_indtast'!F219="","",'2. Børn_indtast'!F219)</f>
        <v/>
      </c>
      <c r="G219" s="24" t="str">
        <f>IF('2. Børn_indtast'!G219="","",'2. Børn_indtast'!G219)</f>
        <v/>
      </c>
      <c r="H219" s="25" t="str">
        <f>IF('2. Børn_indtast'!H219="","",'2. Børn_indtast'!H219)</f>
        <v/>
      </c>
      <c r="I219" s="19" t="str">
        <f t="shared" si="54"/>
        <v>-</v>
      </c>
      <c r="J219" s="21" t="str">
        <f t="shared" si="55"/>
        <v>-</v>
      </c>
      <c r="K219" s="27">
        <f t="shared" si="56"/>
        <v>0</v>
      </c>
      <c r="L219" s="27">
        <f t="shared" si="57"/>
        <v>0</v>
      </c>
      <c r="M219" s="10">
        <f t="shared" si="58"/>
        <v>0</v>
      </c>
      <c r="N219" s="30">
        <f t="shared" si="59"/>
        <v>0</v>
      </c>
      <c r="O219" s="10">
        <f t="shared" si="60"/>
        <v>0</v>
      </c>
      <c r="P219" s="30">
        <f t="shared" si="61"/>
        <v>0</v>
      </c>
      <c r="Q219" s="27">
        <f t="shared" si="62"/>
        <v>0</v>
      </c>
      <c r="R219" s="38">
        <f t="shared" si="63"/>
        <v>0</v>
      </c>
      <c r="S219" s="39">
        <f t="shared" si="64"/>
        <v>0</v>
      </c>
      <c r="T219" s="10">
        <f t="shared" si="65"/>
        <v>0</v>
      </c>
      <c r="U219" s="30">
        <f t="shared" si="66"/>
        <v>0</v>
      </c>
      <c r="V219" s="22">
        <f t="shared" si="67"/>
        <v>0</v>
      </c>
      <c r="W219" s="22">
        <f t="shared" si="68"/>
        <v>0</v>
      </c>
      <c r="X219" s="22">
        <f t="shared" si="69"/>
        <v>0</v>
      </c>
    </row>
    <row r="220" spans="3:24" x14ac:dyDescent="0.3">
      <c r="C220" s="23" t="str">
        <f>IF('2. Børn_indtast'!C220="","",'2. Børn_indtast'!C220)</f>
        <v/>
      </c>
      <c r="D220" s="25">
        <f>IF(Inst_typ="Vuggestue","Vuggestue",IF(Inst_typ="Børnehave","Børnehave",IF(Inst_typ="Aldersintegreret institution","Aldersintegreret institution",IF(OR(Inst_typ="Vug og BH",Inst_typ="Kombi"),'2. Børn_indtast'!D220,0))))</f>
        <v>0</v>
      </c>
      <c r="E220" s="24" t="str">
        <f>IF('2. Børn_indtast'!E220="","",'2. Børn_indtast'!E220)</f>
        <v/>
      </c>
      <c r="F220" s="24" t="str">
        <f>IF('2. Børn_indtast'!F220="","",'2. Børn_indtast'!F220)</f>
        <v/>
      </c>
      <c r="G220" s="24" t="str">
        <f>IF('2. Børn_indtast'!G220="","",'2. Børn_indtast'!G220)</f>
        <v/>
      </c>
      <c r="H220" s="25" t="str">
        <f>IF('2. Børn_indtast'!H220="","",'2. Børn_indtast'!H220)</f>
        <v/>
      </c>
      <c r="I220" s="19" t="str">
        <f t="shared" si="54"/>
        <v>-</v>
      </c>
      <c r="J220" s="21" t="str">
        <f t="shared" si="55"/>
        <v>-</v>
      </c>
      <c r="K220" s="27">
        <f t="shared" si="56"/>
        <v>0</v>
      </c>
      <c r="L220" s="27">
        <f t="shared" si="57"/>
        <v>0</v>
      </c>
      <c r="M220" s="10">
        <f t="shared" si="58"/>
        <v>0</v>
      </c>
      <c r="N220" s="30">
        <f t="shared" si="59"/>
        <v>0</v>
      </c>
      <c r="O220" s="10">
        <f t="shared" si="60"/>
        <v>0</v>
      </c>
      <c r="P220" s="30">
        <f t="shared" si="61"/>
        <v>0</v>
      </c>
      <c r="Q220" s="27">
        <f t="shared" si="62"/>
        <v>0</v>
      </c>
      <c r="R220" s="38">
        <f t="shared" si="63"/>
        <v>0</v>
      </c>
      <c r="S220" s="39">
        <f t="shared" si="64"/>
        <v>0</v>
      </c>
      <c r="T220" s="10">
        <f t="shared" si="65"/>
        <v>0</v>
      </c>
      <c r="U220" s="30">
        <f t="shared" si="66"/>
        <v>0</v>
      </c>
      <c r="V220" s="22">
        <f t="shared" si="67"/>
        <v>0</v>
      </c>
      <c r="W220" s="22">
        <f t="shared" si="68"/>
        <v>0</v>
      </c>
      <c r="X220" s="22">
        <f t="shared" si="69"/>
        <v>0</v>
      </c>
    </row>
    <row r="221" spans="3:24" x14ac:dyDescent="0.3">
      <c r="C221" s="23" t="str">
        <f>IF('2. Børn_indtast'!C221="","",'2. Børn_indtast'!C221)</f>
        <v/>
      </c>
      <c r="D221" s="25">
        <f>IF(Inst_typ="Vuggestue","Vuggestue",IF(Inst_typ="Børnehave","Børnehave",IF(Inst_typ="Aldersintegreret institution","Aldersintegreret institution",IF(OR(Inst_typ="Vug og BH",Inst_typ="Kombi"),'2. Børn_indtast'!D221,0))))</f>
        <v>0</v>
      </c>
      <c r="E221" s="24" t="str">
        <f>IF('2. Børn_indtast'!E221="","",'2. Børn_indtast'!E221)</f>
        <v/>
      </c>
      <c r="F221" s="24" t="str">
        <f>IF('2. Børn_indtast'!F221="","",'2. Børn_indtast'!F221)</f>
        <v/>
      </c>
      <c r="G221" s="24" t="str">
        <f>IF('2. Børn_indtast'!G221="","",'2. Børn_indtast'!G221)</f>
        <v/>
      </c>
      <c r="H221" s="25" t="str">
        <f>IF('2. Børn_indtast'!H221="","",'2. Børn_indtast'!H221)</f>
        <v/>
      </c>
      <c r="I221" s="19" t="str">
        <f t="shared" si="54"/>
        <v>-</v>
      </c>
      <c r="J221" s="21" t="str">
        <f t="shared" si="55"/>
        <v>-</v>
      </c>
      <c r="K221" s="27">
        <f t="shared" si="56"/>
        <v>0</v>
      </c>
      <c r="L221" s="27">
        <f t="shared" si="57"/>
        <v>0</v>
      </c>
      <c r="M221" s="10">
        <f t="shared" si="58"/>
        <v>0</v>
      </c>
      <c r="N221" s="30">
        <f t="shared" si="59"/>
        <v>0</v>
      </c>
      <c r="O221" s="10">
        <f t="shared" si="60"/>
        <v>0</v>
      </c>
      <c r="P221" s="30">
        <f t="shared" si="61"/>
        <v>0</v>
      </c>
      <c r="Q221" s="27">
        <f t="shared" si="62"/>
        <v>0</v>
      </c>
      <c r="R221" s="38">
        <f t="shared" si="63"/>
        <v>0</v>
      </c>
      <c r="S221" s="39">
        <f t="shared" si="64"/>
        <v>0</v>
      </c>
      <c r="T221" s="10">
        <f t="shared" si="65"/>
        <v>0</v>
      </c>
      <c r="U221" s="30">
        <f t="shared" si="66"/>
        <v>0</v>
      </c>
      <c r="V221" s="22">
        <f t="shared" si="67"/>
        <v>0</v>
      </c>
      <c r="W221" s="22">
        <f t="shared" si="68"/>
        <v>0</v>
      </c>
      <c r="X221" s="22">
        <f t="shared" si="69"/>
        <v>0</v>
      </c>
    </row>
    <row r="222" spans="3:24" x14ac:dyDescent="0.3">
      <c r="C222" s="23" t="str">
        <f>IF('2. Børn_indtast'!C222="","",'2. Børn_indtast'!C222)</f>
        <v/>
      </c>
      <c r="D222" s="25">
        <f>IF(Inst_typ="Vuggestue","Vuggestue",IF(Inst_typ="Børnehave","Børnehave",IF(Inst_typ="Aldersintegreret institution","Aldersintegreret institution",IF(OR(Inst_typ="Vug og BH",Inst_typ="Kombi"),'2. Børn_indtast'!D222,0))))</f>
        <v>0</v>
      </c>
      <c r="E222" s="24" t="str">
        <f>IF('2. Børn_indtast'!E222="","",'2. Børn_indtast'!E222)</f>
        <v/>
      </c>
      <c r="F222" s="24" t="str">
        <f>IF('2. Børn_indtast'!F222="","",'2. Børn_indtast'!F222)</f>
        <v/>
      </c>
      <c r="G222" s="24" t="str">
        <f>IF('2. Børn_indtast'!G222="","",'2. Børn_indtast'!G222)</f>
        <v/>
      </c>
      <c r="H222" s="25" t="str">
        <f>IF('2. Børn_indtast'!H222="","",'2. Børn_indtast'!H222)</f>
        <v/>
      </c>
      <c r="I222" s="19" t="str">
        <f t="shared" si="54"/>
        <v>-</v>
      </c>
      <c r="J222" s="21" t="str">
        <f t="shared" si="55"/>
        <v>-</v>
      </c>
      <c r="K222" s="27">
        <f t="shared" si="56"/>
        <v>0</v>
      </c>
      <c r="L222" s="27">
        <f t="shared" si="57"/>
        <v>0</v>
      </c>
      <c r="M222" s="10">
        <f t="shared" si="58"/>
        <v>0</v>
      </c>
      <c r="N222" s="30">
        <f t="shared" si="59"/>
        <v>0</v>
      </c>
      <c r="O222" s="10">
        <f t="shared" si="60"/>
        <v>0</v>
      </c>
      <c r="P222" s="30">
        <f t="shared" si="61"/>
        <v>0</v>
      </c>
      <c r="Q222" s="27">
        <f t="shared" si="62"/>
        <v>0</v>
      </c>
      <c r="R222" s="38">
        <f t="shared" si="63"/>
        <v>0</v>
      </c>
      <c r="S222" s="39">
        <f t="shared" si="64"/>
        <v>0</v>
      </c>
      <c r="T222" s="10">
        <f t="shared" si="65"/>
        <v>0</v>
      </c>
      <c r="U222" s="30">
        <f t="shared" si="66"/>
        <v>0</v>
      </c>
      <c r="V222" s="22">
        <f t="shared" si="67"/>
        <v>0</v>
      </c>
      <c r="W222" s="22">
        <f t="shared" si="68"/>
        <v>0</v>
      </c>
      <c r="X222" s="22">
        <f t="shared" si="69"/>
        <v>0</v>
      </c>
    </row>
    <row r="223" spans="3:24" x14ac:dyDescent="0.3">
      <c r="C223" s="23" t="str">
        <f>IF('2. Børn_indtast'!C223="","",'2. Børn_indtast'!C223)</f>
        <v/>
      </c>
      <c r="D223" s="25">
        <f>IF(Inst_typ="Vuggestue","Vuggestue",IF(Inst_typ="Børnehave","Børnehave",IF(Inst_typ="Aldersintegreret institution","Aldersintegreret institution",IF(OR(Inst_typ="Vug og BH",Inst_typ="Kombi"),'2. Børn_indtast'!D223,0))))</f>
        <v>0</v>
      </c>
      <c r="E223" s="24" t="str">
        <f>IF('2. Børn_indtast'!E223="","",'2. Børn_indtast'!E223)</f>
        <v/>
      </c>
      <c r="F223" s="24" t="str">
        <f>IF('2. Børn_indtast'!F223="","",'2. Børn_indtast'!F223)</f>
        <v/>
      </c>
      <c r="G223" s="24" t="str">
        <f>IF('2. Børn_indtast'!G223="","",'2. Børn_indtast'!G223)</f>
        <v/>
      </c>
      <c r="H223" s="25" t="str">
        <f>IF('2. Børn_indtast'!H223="","",'2. Børn_indtast'!H223)</f>
        <v/>
      </c>
      <c r="I223" s="19" t="str">
        <f t="shared" si="54"/>
        <v>-</v>
      </c>
      <c r="J223" s="21" t="str">
        <f t="shared" si="55"/>
        <v>-</v>
      </c>
      <c r="K223" s="27">
        <f t="shared" si="56"/>
        <v>0</v>
      </c>
      <c r="L223" s="27">
        <f t="shared" si="57"/>
        <v>0</v>
      </c>
      <c r="M223" s="10">
        <f t="shared" si="58"/>
        <v>0</v>
      </c>
      <c r="N223" s="30">
        <f t="shared" si="59"/>
        <v>0</v>
      </c>
      <c r="O223" s="10">
        <f t="shared" si="60"/>
        <v>0</v>
      </c>
      <c r="P223" s="30">
        <f t="shared" si="61"/>
        <v>0</v>
      </c>
      <c r="Q223" s="27">
        <f t="shared" si="62"/>
        <v>0</v>
      </c>
      <c r="R223" s="38">
        <f t="shared" si="63"/>
        <v>0</v>
      </c>
      <c r="S223" s="39">
        <f t="shared" si="64"/>
        <v>0</v>
      </c>
      <c r="T223" s="10">
        <f t="shared" si="65"/>
        <v>0</v>
      </c>
      <c r="U223" s="30">
        <f t="shared" si="66"/>
        <v>0</v>
      </c>
      <c r="V223" s="22">
        <f t="shared" si="67"/>
        <v>0</v>
      </c>
      <c r="W223" s="22">
        <f t="shared" si="68"/>
        <v>0</v>
      </c>
      <c r="X223" s="22">
        <f t="shared" si="69"/>
        <v>0</v>
      </c>
    </row>
    <row r="224" spans="3:24" x14ac:dyDescent="0.3">
      <c r="C224" s="23" t="str">
        <f>IF('2. Børn_indtast'!C224="","",'2. Børn_indtast'!C224)</f>
        <v/>
      </c>
      <c r="D224" s="25">
        <f>IF(Inst_typ="Vuggestue","Vuggestue",IF(Inst_typ="Børnehave","Børnehave",IF(Inst_typ="Aldersintegreret institution","Aldersintegreret institution",IF(OR(Inst_typ="Vug og BH",Inst_typ="Kombi"),'2. Børn_indtast'!D224,0))))</f>
        <v>0</v>
      </c>
      <c r="E224" s="24" t="str">
        <f>IF('2. Børn_indtast'!E224="","",'2. Børn_indtast'!E224)</f>
        <v/>
      </c>
      <c r="F224" s="24" t="str">
        <f>IF('2. Børn_indtast'!F224="","",'2. Børn_indtast'!F224)</f>
        <v/>
      </c>
      <c r="G224" s="24" t="str">
        <f>IF('2. Børn_indtast'!G224="","",'2. Børn_indtast'!G224)</f>
        <v/>
      </c>
      <c r="H224" s="25" t="str">
        <f>IF('2. Børn_indtast'!H224="","",'2. Børn_indtast'!H224)</f>
        <v/>
      </c>
      <c r="I224" s="19" t="str">
        <f t="shared" si="54"/>
        <v>-</v>
      </c>
      <c r="J224" s="21" t="str">
        <f t="shared" si="55"/>
        <v>-</v>
      </c>
      <c r="K224" s="27">
        <f t="shared" si="56"/>
        <v>0</v>
      </c>
      <c r="L224" s="27">
        <f t="shared" si="57"/>
        <v>0</v>
      </c>
      <c r="M224" s="10">
        <f t="shared" si="58"/>
        <v>0</v>
      </c>
      <c r="N224" s="30">
        <f t="shared" si="59"/>
        <v>0</v>
      </c>
      <c r="O224" s="10">
        <f t="shared" si="60"/>
        <v>0</v>
      </c>
      <c r="P224" s="30">
        <f t="shared" si="61"/>
        <v>0</v>
      </c>
      <c r="Q224" s="27">
        <f t="shared" si="62"/>
        <v>0</v>
      </c>
      <c r="R224" s="38">
        <f t="shared" si="63"/>
        <v>0</v>
      </c>
      <c r="S224" s="39">
        <f t="shared" si="64"/>
        <v>0</v>
      </c>
      <c r="T224" s="10">
        <f t="shared" si="65"/>
        <v>0</v>
      </c>
      <c r="U224" s="30">
        <f t="shared" si="66"/>
        <v>0</v>
      </c>
      <c r="V224" s="22">
        <f t="shared" si="67"/>
        <v>0</v>
      </c>
      <c r="W224" s="22">
        <f t="shared" si="68"/>
        <v>0</v>
      </c>
      <c r="X224" s="22">
        <f t="shared" si="69"/>
        <v>0</v>
      </c>
    </row>
    <row r="225" spans="3:24" x14ac:dyDescent="0.3">
      <c r="C225" s="23" t="str">
        <f>IF('2. Børn_indtast'!C225="","",'2. Børn_indtast'!C225)</f>
        <v/>
      </c>
      <c r="D225" s="25">
        <f>IF(Inst_typ="Vuggestue","Vuggestue",IF(Inst_typ="Børnehave","Børnehave",IF(Inst_typ="Aldersintegreret institution","Aldersintegreret institution",IF(OR(Inst_typ="Vug og BH",Inst_typ="Kombi"),'2. Børn_indtast'!D225,0))))</f>
        <v>0</v>
      </c>
      <c r="E225" s="24" t="str">
        <f>IF('2. Børn_indtast'!E225="","",'2. Børn_indtast'!E225)</f>
        <v/>
      </c>
      <c r="F225" s="24" t="str">
        <f>IF('2. Børn_indtast'!F225="","",'2. Børn_indtast'!F225)</f>
        <v/>
      </c>
      <c r="G225" s="24" t="str">
        <f>IF('2. Børn_indtast'!G225="","",'2. Børn_indtast'!G225)</f>
        <v/>
      </c>
      <c r="H225" s="25" t="str">
        <f>IF('2. Børn_indtast'!H225="","",'2. Børn_indtast'!H225)</f>
        <v/>
      </c>
      <c r="I225" s="19" t="str">
        <f t="shared" si="54"/>
        <v>-</v>
      </c>
      <c r="J225" s="21" t="str">
        <f t="shared" si="55"/>
        <v>-</v>
      </c>
      <c r="K225" s="27">
        <f t="shared" si="56"/>
        <v>0</v>
      </c>
      <c r="L225" s="27">
        <f t="shared" si="57"/>
        <v>0</v>
      </c>
      <c r="M225" s="10">
        <f t="shared" si="58"/>
        <v>0</v>
      </c>
      <c r="N225" s="30">
        <f t="shared" si="59"/>
        <v>0</v>
      </c>
      <c r="O225" s="10">
        <f t="shared" si="60"/>
        <v>0</v>
      </c>
      <c r="P225" s="30">
        <f t="shared" si="61"/>
        <v>0</v>
      </c>
      <c r="Q225" s="27">
        <f t="shared" si="62"/>
        <v>0</v>
      </c>
      <c r="R225" s="38">
        <f t="shared" si="63"/>
        <v>0</v>
      </c>
      <c r="S225" s="39">
        <f t="shared" si="64"/>
        <v>0</v>
      </c>
      <c r="T225" s="10">
        <f t="shared" si="65"/>
        <v>0</v>
      </c>
      <c r="U225" s="30">
        <f t="shared" si="66"/>
        <v>0</v>
      </c>
      <c r="V225" s="22">
        <f t="shared" si="67"/>
        <v>0</v>
      </c>
      <c r="W225" s="22">
        <f t="shared" si="68"/>
        <v>0</v>
      </c>
      <c r="X225" s="22">
        <f t="shared" si="69"/>
        <v>0</v>
      </c>
    </row>
    <row r="226" spans="3:24" x14ac:dyDescent="0.3">
      <c r="C226" s="23" t="str">
        <f>IF('2. Børn_indtast'!C226="","",'2. Børn_indtast'!C226)</f>
        <v/>
      </c>
      <c r="D226" s="25">
        <f>IF(Inst_typ="Vuggestue","Vuggestue",IF(Inst_typ="Børnehave","Børnehave",IF(Inst_typ="Aldersintegreret institution","Aldersintegreret institution",IF(OR(Inst_typ="Vug og BH",Inst_typ="Kombi"),'2. Børn_indtast'!D226,0))))</f>
        <v>0</v>
      </c>
      <c r="E226" s="24" t="str">
        <f>IF('2. Børn_indtast'!E226="","",'2. Børn_indtast'!E226)</f>
        <v/>
      </c>
      <c r="F226" s="24" t="str">
        <f>IF('2. Børn_indtast'!F226="","",'2. Børn_indtast'!F226)</f>
        <v/>
      </c>
      <c r="G226" s="24" t="str">
        <f>IF('2. Børn_indtast'!G226="","",'2. Børn_indtast'!G226)</f>
        <v/>
      </c>
      <c r="H226" s="25" t="str">
        <f>IF('2. Børn_indtast'!H226="","",'2. Børn_indtast'!H226)</f>
        <v/>
      </c>
      <c r="I226" s="19" t="str">
        <f t="shared" si="54"/>
        <v>-</v>
      </c>
      <c r="J226" s="21" t="str">
        <f t="shared" si="55"/>
        <v>-</v>
      </c>
      <c r="K226" s="27">
        <f t="shared" si="56"/>
        <v>0</v>
      </c>
      <c r="L226" s="27">
        <f t="shared" si="57"/>
        <v>0</v>
      </c>
      <c r="M226" s="10">
        <f t="shared" si="58"/>
        <v>0</v>
      </c>
      <c r="N226" s="30">
        <f t="shared" si="59"/>
        <v>0</v>
      </c>
      <c r="O226" s="10">
        <f t="shared" si="60"/>
        <v>0</v>
      </c>
      <c r="P226" s="30">
        <f t="shared" si="61"/>
        <v>0</v>
      </c>
      <c r="Q226" s="27">
        <f t="shared" si="62"/>
        <v>0</v>
      </c>
      <c r="R226" s="38">
        <f t="shared" si="63"/>
        <v>0</v>
      </c>
      <c r="S226" s="39">
        <f t="shared" si="64"/>
        <v>0</v>
      </c>
      <c r="T226" s="10">
        <f t="shared" si="65"/>
        <v>0</v>
      </c>
      <c r="U226" s="30">
        <f t="shared" si="66"/>
        <v>0</v>
      </c>
      <c r="V226" s="22">
        <f t="shared" si="67"/>
        <v>0</v>
      </c>
      <c r="W226" s="22">
        <f t="shared" si="68"/>
        <v>0</v>
      </c>
      <c r="X226" s="22">
        <f t="shared" si="69"/>
        <v>0</v>
      </c>
    </row>
    <row r="227" spans="3:24" x14ac:dyDescent="0.3">
      <c r="C227" s="23" t="str">
        <f>IF('2. Børn_indtast'!C227="","",'2. Børn_indtast'!C227)</f>
        <v/>
      </c>
      <c r="D227" s="25">
        <f>IF(Inst_typ="Vuggestue","Vuggestue",IF(Inst_typ="Børnehave","Børnehave",IF(Inst_typ="Aldersintegreret institution","Aldersintegreret institution",IF(OR(Inst_typ="Vug og BH",Inst_typ="Kombi"),'2. Børn_indtast'!D227,0))))</f>
        <v>0</v>
      </c>
      <c r="E227" s="24" t="str">
        <f>IF('2. Børn_indtast'!E227="","",'2. Børn_indtast'!E227)</f>
        <v/>
      </c>
      <c r="F227" s="24" t="str">
        <f>IF('2. Børn_indtast'!F227="","",'2. Børn_indtast'!F227)</f>
        <v/>
      </c>
      <c r="G227" s="24" t="str">
        <f>IF('2. Børn_indtast'!G227="","",'2. Børn_indtast'!G227)</f>
        <v/>
      </c>
      <c r="H227" s="25" t="str">
        <f>IF('2. Børn_indtast'!H227="","",'2. Børn_indtast'!H227)</f>
        <v/>
      </c>
      <c r="I227" s="19" t="str">
        <f t="shared" si="54"/>
        <v>-</v>
      </c>
      <c r="J227" s="21" t="str">
        <f t="shared" si="55"/>
        <v>-</v>
      </c>
      <c r="K227" s="27">
        <f t="shared" si="56"/>
        <v>0</v>
      </c>
      <c r="L227" s="27">
        <f t="shared" si="57"/>
        <v>0</v>
      </c>
      <c r="M227" s="10">
        <f t="shared" si="58"/>
        <v>0</v>
      </c>
      <c r="N227" s="30">
        <f t="shared" si="59"/>
        <v>0</v>
      </c>
      <c r="O227" s="10">
        <f t="shared" si="60"/>
        <v>0</v>
      </c>
      <c r="P227" s="30">
        <f t="shared" si="61"/>
        <v>0</v>
      </c>
      <c r="Q227" s="27">
        <f t="shared" si="62"/>
        <v>0</v>
      </c>
      <c r="R227" s="38">
        <f t="shared" si="63"/>
        <v>0</v>
      </c>
      <c r="S227" s="39">
        <f t="shared" si="64"/>
        <v>0</v>
      </c>
      <c r="T227" s="10">
        <f t="shared" si="65"/>
        <v>0</v>
      </c>
      <c r="U227" s="30">
        <f t="shared" si="66"/>
        <v>0</v>
      </c>
      <c r="V227" s="22">
        <f t="shared" si="67"/>
        <v>0</v>
      </c>
      <c r="W227" s="22">
        <f t="shared" si="68"/>
        <v>0</v>
      </c>
      <c r="X227" s="22">
        <f t="shared" si="69"/>
        <v>0</v>
      </c>
    </row>
    <row r="228" spans="3:24" x14ac:dyDescent="0.3">
      <c r="C228" s="23" t="str">
        <f>IF('2. Børn_indtast'!C228="","",'2. Børn_indtast'!C228)</f>
        <v/>
      </c>
      <c r="D228" s="25">
        <f>IF(Inst_typ="Vuggestue","Vuggestue",IF(Inst_typ="Børnehave","Børnehave",IF(Inst_typ="Aldersintegreret institution","Aldersintegreret institution",IF(OR(Inst_typ="Vug og BH",Inst_typ="Kombi"),'2. Børn_indtast'!D228,0))))</f>
        <v>0</v>
      </c>
      <c r="E228" s="24" t="str">
        <f>IF('2. Børn_indtast'!E228="","",'2. Børn_indtast'!E228)</f>
        <v/>
      </c>
      <c r="F228" s="24" t="str">
        <f>IF('2. Børn_indtast'!F228="","",'2. Børn_indtast'!F228)</f>
        <v/>
      </c>
      <c r="G228" s="24" t="str">
        <f>IF('2. Børn_indtast'!G228="","",'2. Børn_indtast'!G228)</f>
        <v/>
      </c>
      <c r="H228" s="25" t="str">
        <f>IF('2. Børn_indtast'!H228="","",'2. Børn_indtast'!H228)</f>
        <v/>
      </c>
      <c r="I228" s="19" t="str">
        <f t="shared" si="54"/>
        <v>-</v>
      </c>
      <c r="J228" s="21" t="str">
        <f t="shared" si="55"/>
        <v>-</v>
      </c>
      <c r="K228" s="27">
        <f t="shared" si="56"/>
        <v>0</v>
      </c>
      <c r="L228" s="27">
        <f t="shared" si="57"/>
        <v>0</v>
      </c>
      <c r="M228" s="10">
        <f t="shared" si="58"/>
        <v>0</v>
      </c>
      <c r="N228" s="30">
        <f t="shared" si="59"/>
        <v>0</v>
      </c>
      <c r="O228" s="10">
        <f t="shared" si="60"/>
        <v>0</v>
      </c>
      <c r="P228" s="30">
        <f t="shared" si="61"/>
        <v>0</v>
      </c>
      <c r="Q228" s="27">
        <f t="shared" si="62"/>
        <v>0</v>
      </c>
      <c r="R228" s="38">
        <f t="shared" si="63"/>
        <v>0</v>
      </c>
      <c r="S228" s="39">
        <f t="shared" si="64"/>
        <v>0</v>
      </c>
      <c r="T228" s="10">
        <f t="shared" si="65"/>
        <v>0</v>
      </c>
      <c r="U228" s="30">
        <f t="shared" si="66"/>
        <v>0</v>
      </c>
      <c r="V228" s="22">
        <f t="shared" si="67"/>
        <v>0</v>
      </c>
      <c r="W228" s="22">
        <f t="shared" si="68"/>
        <v>0</v>
      </c>
      <c r="X228" s="22">
        <f t="shared" si="69"/>
        <v>0</v>
      </c>
    </row>
    <row r="229" spans="3:24" x14ac:dyDescent="0.3">
      <c r="C229" s="23" t="str">
        <f>IF('2. Børn_indtast'!C229="","",'2. Børn_indtast'!C229)</f>
        <v/>
      </c>
      <c r="D229" s="25">
        <f>IF(Inst_typ="Vuggestue","Vuggestue",IF(Inst_typ="Børnehave","Børnehave",IF(Inst_typ="Aldersintegreret institution","Aldersintegreret institution",IF(OR(Inst_typ="Vug og BH",Inst_typ="Kombi"),'2. Børn_indtast'!D229,0))))</f>
        <v>0</v>
      </c>
      <c r="E229" s="24" t="str">
        <f>IF('2. Børn_indtast'!E229="","",'2. Børn_indtast'!E229)</f>
        <v/>
      </c>
      <c r="F229" s="24" t="str">
        <f>IF('2. Børn_indtast'!F229="","",'2. Børn_indtast'!F229)</f>
        <v/>
      </c>
      <c r="G229" s="24" t="str">
        <f>IF('2. Børn_indtast'!G229="","",'2. Børn_indtast'!G229)</f>
        <v/>
      </c>
      <c r="H229" s="25" t="str">
        <f>IF('2. Børn_indtast'!H229="","",'2. Børn_indtast'!H229)</f>
        <v/>
      </c>
      <c r="I229" s="19" t="str">
        <f t="shared" si="54"/>
        <v>-</v>
      </c>
      <c r="J229" s="21" t="str">
        <f t="shared" si="55"/>
        <v>-</v>
      </c>
      <c r="K229" s="27">
        <f t="shared" si="56"/>
        <v>0</v>
      </c>
      <c r="L229" s="27">
        <f t="shared" si="57"/>
        <v>0</v>
      </c>
      <c r="M229" s="10">
        <f t="shared" si="58"/>
        <v>0</v>
      </c>
      <c r="N229" s="30">
        <f t="shared" si="59"/>
        <v>0</v>
      </c>
      <c r="O229" s="10">
        <f t="shared" si="60"/>
        <v>0</v>
      </c>
      <c r="P229" s="30">
        <f t="shared" si="61"/>
        <v>0</v>
      </c>
      <c r="Q229" s="27">
        <f t="shared" si="62"/>
        <v>0</v>
      </c>
      <c r="R229" s="38">
        <f t="shared" si="63"/>
        <v>0</v>
      </c>
      <c r="S229" s="39">
        <f t="shared" si="64"/>
        <v>0</v>
      </c>
      <c r="T229" s="10">
        <f t="shared" si="65"/>
        <v>0</v>
      </c>
      <c r="U229" s="30">
        <f t="shared" si="66"/>
        <v>0</v>
      </c>
      <c r="V229" s="22">
        <f t="shared" si="67"/>
        <v>0</v>
      </c>
      <c r="W229" s="22">
        <f t="shared" si="68"/>
        <v>0</v>
      </c>
      <c r="X229" s="22">
        <f t="shared" si="69"/>
        <v>0</v>
      </c>
    </row>
    <row r="230" spans="3:24" x14ac:dyDescent="0.3">
      <c r="C230" s="23" t="str">
        <f>IF('2. Børn_indtast'!C230="","",'2. Børn_indtast'!C230)</f>
        <v/>
      </c>
      <c r="D230" s="25">
        <f>IF(Inst_typ="Vuggestue","Vuggestue",IF(Inst_typ="Børnehave","Børnehave",IF(Inst_typ="Aldersintegreret institution","Aldersintegreret institution",IF(OR(Inst_typ="Vug og BH",Inst_typ="Kombi"),'2. Børn_indtast'!D230,0))))</f>
        <v>0</v>
      </c>
      <c r="E230" s="24" t="str">
        <f>IF('2. Børn_indtast'!E230="","",'2. Børn_indtast'!E230)</f>
        <v/>
      </c>
      <c r="F230" s="24" t="str">
        <f>IF('2. Børn_indtast'!F230="","",'2. Børn_indtast'!F230)</f>
        <v/>
      </c>
      <c r="G230" s="24" t="str">
        <f>IF('2. Børn_indtast'!G230="","",'2. Børn_indtast'!G230)</f>
        <v/>
      </c>
      <c r="H230" s="25" t="str">
        <f>IF('2. Børn_indtast'!H230="","",'2. Børn_indtast'!H230)</f>
        <v/>
      </c>
      <c r="I230" s="19" t="str">
        <f t="shared" si="54"/>
        <v>-</v>
      </c>
      <c r="J230" s="21" t="str">
        <f t="shared" si="55"/>
        <v>-</v>
      </c>
      <c r="K230" s="27">
        <f t="shared" si="56"/>
        <v>0</v>
      </c>
      <c r="L230" s="27">
        <f t="shared" si="57"/>
        <v>0</v>
      </c>
      <c r="M230" s="10">
        <f t="shared" si="58"/>
        <v>0</v>
      </c>
      <c r="N230" s="30">
        <f t="shared" si="59"/>
        <v>0</v>
      </c>
      <c r="O230" s="10">
        <f t="shared" si="60"/>
        <v>0</v>
      </c>
      <c r="P230" s="30">
        <f t="shared" si="61"/>
        <v>0</v>
      </c>
      <c r="Q230" s="27">
        <f t="shared" si="62"/>
        <v>0</v>
      </c>
      <c r="R230" s="38">
        <f t="shared" si="63"/>
        <v>0</v>
      </c>
      <c r="S230" s="39">
        <f t="shared" si="64"/>
        <v>0</v>
      </c>
      <c r="T230" s="10">
        <f t="shared" si="65"/>
        <v>0</v>
      </c>
      <c r="U230" s="30">
        <f t="shared" si="66"/>
        <v>0</v>
      </c>
      <c r="V230" s="22">
        <f t="shared" si="67"/>
        <v>0</v>
      </c>
      <c r="W230" s="22">
        <f t="shared" si="68"/>
        <v>0</v>
      </c>
      <c r="X230" s="22">
        <f t="shared" si="69"/>
        <v>0</v>
      </c>
    </row>
    <row r="231" spans="3:24" x14ac:dyDescent="0.3">
      <c r="C231" s="23" t="str">
        <f>IF('2. Børn_indtast'!C231="","",'2. Børn_indtast'!C231)</f>
        <v/>
      </c>
      <c r="D231" s="25">
        <f>IF(Inst_typ="Vuggestue","Vuggestue",IF(Inst_typ="Børnehave","Børnehave",IF(Inst_typ="Aldersintegreret institution","Aldersintegreret institution",IF(OR(Inst_typ="Vug og BH",Inst_typ="Kombi"),'2. Børn_indtast'!D231,0))))</f>
        <v>0</v>
      </c>
      <c r="E231" s="24" t="str">
        <f>IF('2. Børn_indtast'!E231="","",'2. Børn_indtast'!E231)</f>
        <v/>
      </c>
      <c r="F231" s="24" t="str">
        <f>IF('2. Børn_indtast'!F231="","",'2. Børn_indtast'!F231)</f>
        <v/>
      </c>
      <c r="G231" s="24" t="str">
        <f>IF('2. Børn_indtast'!G231="","",'2. Børn_indtast'!G231)</f>
        <v/>
      </c>
      <c r="H231" s="25" t="str">
        <f>IF('2. Børn_indtast'!H231="","",'2. Børn_indtast'!H231)</f>
        <v/>
      </c>
      <c r="I231" s="19" t="str">
        <f t="shared" si="54"/>
        <v>-</v>
      </c>
      <c r="J231" s="21" t="str">
        <f t="shared" si="55"/>
        <v>-</v>
      </c>
      <c r="K231" s="27">
        <f t="shared" si="56"/>
        <v>0</v>
      </c>
      <c r="L231" s="27">
        <f t="shared" si="57"/>
        <v>0</v>
      </c>
      <c r="M231" s="10">
        <f t="shared" si="58"/>
        <v>0</v>
      </c>
      <c r="N231" s="30">
        <f t="shared" si="59"/>
        <v>0</v>
      </c>
      <c r="O231" s="10">
        <f t="shared" si="60"/>
        <v>0</v>
      </c>
      <c r="P231" s="30">
        <f t="shared" si="61"/>
        <v>0</v>
      </c>
      <c r="Q231" s="27">
        <f t="shared" si="62"/>
        <v>0</v>
      </c>
      <c r="R231" s="38">
        <f t="shared" si="63"/>
        <v>0</v>
      </c>
      <c r="S231" s="39">
        <f t="shared" si="64"/>
        <v>0</v>
      </c>
      <c r="T231" s="10">
        <f t="shared" si="65"/>
        <v>0</v>
      </c>
      <c r="U231" s="30">
        <f t="shared" si="66"/>
        <v>0</v>
      </c>
      <c r="V231" s="22">
        <f t="shared" si="67"/>
        <v>0</v>
      </c>
      <c r="W231" s="22">
        <f t="shared" si="68"/>
        <v>0</v>
      </c>
      <c r="X231" s="22">
        <f t="shared" si="69"/>
        <v>0</v>
      </c>
    </row>
    <row r="232" spans="3:24" x14ac:dyDescent="0.3">
      <c r="C232" s="23" t="str">
        <f>IF('2. Børn_indtast'!C232="","",'2. Børn_indtast'!C232)</f>
        <v/>
      </c>
      <c r="D232" s="25">
        <f>IF(Inst_typ="Vuggestue","Vuggestue",IF(Inst_typ="Børnehave","Børnehave",IF(Inst_typ="Aldersintegreret institution","Aldersintegreret institution",IF(OR(Inst_typ="Vug og BH",Inst_typ="Kombi"),'2. Børn_indtast'!D232,0))))</f>
        <v>0</v>
      </c>
      <c r="E232" s="24" t="str">
        <f>IF('2. Børn_indtast'!E232="","",'2. Børn_indtast'!E232)</f>
        <v/>
      </c>
      <c r="F232" s="24" t="str">
        <f>IF('2. Børn_indtast'!F232="","",'2. Børn_indtast'!F232)</f>
        <v/>
      </c>
      <c r="G232" s="24" t="str">
        <f>IF('2. Børn_indtast'!G232="","",'2. Børn_indtast'!G232)</f>
        <v/>
      </c>
      <c r="H232" s="25" t="str">
        <f>IF('2. Børn_indtast'!H232="","",'2. Børn_indtast'!H232)</f>
        <v/>
      </c>
      <c r="I232" s="19" t="str">
        <f t="shared" si="54"/>
        <v>-</v>
      </c>
      <c r="J232" s="21" t="str">
        <f t="shared" si="55"/>
        <v>-</v>
      </c>
      <c r="K232" s="27">
        <f t="shared" si="56"/>
        <v>0</v>
      </c>
      <c r="L232" s="27">
        <f t="shared" si="57"/>
        <v>0</v>
      </c>
      <c r="M232" s="10">
        <f t="shared" si="58"/>
        <v>0</v>
      </c>
      <c r="N232" s="30">
        <f t="shared" si="59"/>
        <v>0</v>
      </c>
      <c r="O232" s="10">
        <f t="shared" si="60"/>
        <v>0</v>
      </c>
      <c r="P232" s="30">
        <f t="shared" si="61"/>
        <v>0</v>
      </c>
      <c r="Q232" s="27">
        <f t="shared" si="62"/>
        <v>0</v>
      </c>
      <c r="R232" s="38">
        <f t="shared" si="63"/>
        <v>0</v>
      </c>
      <c r="S232" s="39">
        <f t="shared" si="64"/>
        <v>0</v>
      </c>
      <c r="T232" s="10">
        <f t="shared" si="65"/>
        <v>0</v>
      </c>
      <c r="U232" s="30">
        <f t="shared" si="66"/>
        <v>0</v>
      </c>
      <c r="V232" s="22">
        <f t="shared" si="67"/>
        <v>0</v>
      </c>
      <c r="W232" s="22">
        <f t="shared" si="68"/>
        <v>0</v>
      </c>
      <c r="X232" s="22">
        <f t="shared" si="69"/>
        <v>0</v>
      </c>
    </row>
    <row r="233" spans="3:24" x14ac:dyDescent="0.3">
      <c r="C233" s="23" t="str">
        <f>IF('2. Børn_indtast'!C233="","",'2. Børn_indtast'!C233)</f>
        <v/>
      </c>
      <c r="D233" s="25">
        <f>IF(Inst_typ="Vuggestue","Vuggestue",IF(Inst_typ="Børnehave","Børnehave",IF(Inst_typ="Aldersintegreret institution","Aldersintegreret institution",IF(OR(Inst_typ="Vug og BH",Inst_typ="Kombi"),'2. Børn_indtast'!D233,0))))</f>
        <v>0</v>
      </c>
      <c r="E233" s="24" t="str">
        <f>IF('2. Børn_indtast'!E233="","",'2. Børn_indtast'!E233)</f>
        <v/>
      </c>
      <c r="F233" s="24" t="str">
        <f>IF('2. Børn_indtast'!F233="","",'2. Børn_indtast'!F233)</f>
        <v/>
      </c>
      <c r="G233" s="24" t="str">
        <f>IF('2. Børn_indtast'!G233="","",'2. Børn_indtast'!G233)</f>
        <v/>
      </c>
      <c r="H233" s="25" t="str">
        <f>IF('2. Børn_indtast'!H233="","",'2. Børn_indtast'!H233)</f>
        <v/>
      </c>
      <c r="I233" s="19" t="str">
        <f t="shared" si="54"/>
        <v>-</v>
      </c>
      <c r="J233" s="21" t="str">
        <f t="shared" si="55"/>
        <v>-</v>
      </c>
      <c r="K233" s="27">
        <f t="shared" si="56"/>
        <v>0</v>
      </c>
      <c r="L233" s="27">
        <f t="shared" si="57"/>
        <v>0</v>
      </c>
      <c r="M233" s="10">
        <f t="shared" si="58"/>
        <v>0</v>
      </c>
      <c r="N233" s="30">
        <f t="shared" si="59"/>
        <v>0</v>
      </c>
      <c r="O233" s="10">
        <f t="shared" si="60"/>
        <v>0</v>
      </c>
      <c r="P233" s="30">
        <f t="shared" si="61"/>
        <v>0</v>
      </c>
      <c r="Q233" s="27">
        <f t="shared" si="62"/>
        <v>0</v>
      </c>
      <c r="R233" s="38">
        <f t="shared" si="63"/>
        <v>0</v>
      </c>
      <c r="S233" s="39">
        <f t="shared" si="64"/>
        <v>0</v>
      </c>
      <c r="T233" s="10">
        <f t="shared" si="65"/>
        <v>0</v>
      </c>
      <c r="U233" s="30">
        <f t="shared" si="66"/>
        <v>0</v>
      </c>
      <c r="V233" s="22">
        <f t="shared" si="67"/>
        <v>0</v>
      </c>
      <c r="W233" s="22">
        <f t="shared" si="68"/>
        <v>0</v>
      </c>
      <c r="X233" s="22">
        <f t="shared" si="69"/>
        <v>0</v>
      </c>
    </row>
    <row r="234" spans="3:24" x14ac:dyDescent="0.3">
      <c r="C234" s="23" t="str">
        <f>IF('2. Børn_indtast'!C234="","",'2. Børn_indtast'!C234)</f>
        <v/>
      </c>
      <c r="D234" s="25">
        <f>IF(Inst_typ="Vuggestue","Vuggestue",IF(Inst_typ="Børnehave","Børnehave",IF(Inst_typ="Aldersintegreret institution","Aldersintegreret institution",IF(OR(Inst_typ="Vug og BH",Inst_typ="Kombi"),'2. Børn_indtast'!D234,0))))</f>
        <v>0</v>
      </c>
      <c r="E234" s="24" t="str">
        <f>IF('2. Børn_indtast'!E234="","",'2. Børn_indtast'!E234)</f>
        <v/>
      </c>
      <c r="F234" s="24" t="str">
        <f>IF('2. Børn_indtast'!F234="","",'2. Børn_indtast'!F234)</f>
        <v/>
      </c>
      <c r="G234" s="24" t="str">
        <f>IF('2. Børn_indtast'!G234="","",'2. Børn_indtast'!G234)</f>
        <v/>
      </c>
      <c r="H234" s="25" t="str">
        <f>IF('2. Børn_indtast'!H234="","",'2. Børn_indtast'!H234)</f>
        <v/>
      </c>
      <c r="I234" s="19" t="str">
        <f t="shared" si="54"/>
        <v>-</v>
      </c>
      <c r="J234" s="21" t="str">
        <f t="shared" si="55"/>
        <v>-</v>
      </c>
      <c r="K234" s="27">
        <f t="shared" si="56"/>
        <v>0</v>
      </c>
      <c r="L234" s="27">
        <f t="shared" si="57"/>
        <v>0</v>
      </c>
      <c r="M234" s="10">
        <f t="shared" si="58"/>
        <v>0</v>
      </c>
      <c r="N234" s="30">
        <f t="shared" si="59"/>
        <v>0</v>
      </c>
      <c r="O234" s="10">
        <f t="shared" si="60"/>
        <v>0</v>
      </c>
      <c r="P234" s="30">
        <f t="shared" si="61"/>
        <v>0</v>
      </c>
      <c r="Q234" s="27">
        <f t="shared" si="62"/>
        <v>0</v>
      </c>
      <c r="R234" s="38">
        <f t="shared" si="63"/>
        <v>0</v>
      </c>
      <c r="S234" s="39">
        <f t="shared" si="64"/>
        <v>0</v>
      </c>
      <c r="T234" s="10">
        <f t="shared" si="65"/>
        <v>0</v>
      </c>
      <c r="U234" s="30">
        <f t="shared" si="66"/>
        <v>0</v>
      </c>
      <c r="V234" s="22">
        <f t="shared" si="67"/>
        <v>0</v>
      </c>
      <c r="W234" s="22">
        <f t="shared" si="68"/>
        <v>0</v>
      </c>
      <c r="X234" s="22">
        <f t="shared" si="69"/>
        <v>0</v>
      </c>
    </row>
    <row r="235" spans="3:24" x14ac:dyDescent="0.3">
      <c r="C235" s="23" t="str">
        <f>IF('2. Børn_indtast'!C235="","",'2. Børn_indtast'!C235)</f>
        <v/>
      </c>
      <c r="D235" s="25">
        <f>IF(Inst_typ="Vuggestue","Vuggestue",IF(Inst_typ="Børnehave","Børnehave",IF(Inst_typ="Aldersintegreret institution","Aldersintegreret institution",IF(OR(Inst_typ="Vug og BH",Inst_typ="Kombi"),'2. Børn_indtast'!D235,0))))</f>
        <v>0</v>
      </c>
      <c r="E235" s="24" t="str">
        <f>IF('2. Børn_indtast'!E235="","",'2. Børn_indtast'!E235)</f>
        <v/>
      </c>
      <c r="F235" s="24" t="str">
        <f>IF('2. Børn_indtast'!F235="","",'2. Børn_indtast'!F235)</f>
        <v/>
      </c>
      <c r="G235" s="24" t="str">
        <f>IF('2. Børn_indtast'!G235="","",'2. Børn_indtast'!G235)</f>
        <v/>
      </c>
      <c r="H235" s="25" t="str">
        <f>IF('2. Børn_indtast'!H235="","",'2. Børn_indtast'!H235)</f>
        <v/>
      </c>
      <c r="I235" s="19" t="str">
        <f t="shared" si="54"/>
        <v>-</v>
      </c>
      <c r="J235" s="21" t="str">
        <f t="shared" si="55"/>
        <v>-</v>
      </c>
      <c r="K235" s="27">
        <f t="shared" si="56"/>
        <v>0</v>
      </c>
      <c r="L235" s="27">
        <f t="shared" si="57"/>
        <v>0</v>
      </c>
      <c r="M235" s="10">
        <f t="shared" si="58"/>
        <v>0</v>
      </c>
      <c r="N235" s="30">
        <f t="shared" si="59"/>
        <v>0</v>
      </c>
      <c r="O235" s="10">
        <f t="shared" si="60"/>
        <v>0</v>
      </c>
      <c r="P235" s="30">
        <f t="shared" si="61"/>
        <v>0</v>
      </c>
      <c r="Q235" s="27">
        <f t="shared" si="62"/>
        <v>0</v>
      </c>
      <c r="R235" s="38">
        <f t="shared" si="63"/>
        <v>0</v>
      </c>
      <c r="S235" s="39">
        <f t="shared" si="64"/>
        <v>0</v>
      </c>
      <c r="T235" s="10">
        <f t="shared" si="65"/>
        <v>0</v>
      </c>
      <c r="U235" s="30">
        <f t="shared" si="66"/>
        <v>0</v>
      </c>
      <c r="V235" s="22">
        <f t="shared" si="67"/>
        <v>0</v>
      </c>
      <c r="W235" s="22">
        <f t="shared" si="68"/>
        <v>0</v>
      </c>
      <c r="X235" s="22">
        <f t="shared" si="69"/>
        <v>0</v>
      </c>
    </row>
    <row r="236" spans="3:24" x14ac:dyDescent="0.3">
      <c r="C236" s="23" t="str">
        <f>IF('2. Børn_indtast'!C236="","",'2. Børn_indtast'!C236)</f>
        <v/>
      </c>
      <c r="D236" s="25">
        <f>IF(Inst_typ="Vuggestue","Vuggestue",IF(Inst_typ="Børnehave","Børnehave",IF(Inst_typ="Aldersintegreret institution","Aldersintegreret institution",IF(OR(Inst_typ="Vug og BH",Inst_typ="Kombi"),'2. Børn_indtast'!D236,0))))</f>
        <v>0</v>
      </c>
      <c r="E236" s="24" t="str">
        <f>IF('2. Børn_indtast'!E236="","",'2. Børn_indtast'!E236)</f>
        <v/>
      </c>
      <c r="F236" s="24" t="str">
        <f>IF('2. Børn_indtast'!F236="","",'2. Børn_indtast'!F236)</f>
        <v/>
      </c>
      <c r="G236" s="24" t="str">
        <f>IF('2. Børn_indtast'!G236="","",'2. Børn_indtast'!G236)</f>
        <v/>
      </c>
      <c r="H236" s="25" t="str">
        <f>IF('2. Børn_indtast'!H236="","",'2. Børn_indtast'!H236)</f>
        <v/>
      </c>
      <c r="I236" s="19" t="str">
        <f t="shared" si="54"/>
        <v>-</v>
      </c>
      <c r="J236" s="21" t="str">
        <f t="shared" si="55"/>
        <v>-</v>
      </c>
      <c r="K236" s="27">
        <f t="shared" si="56"/>
        <v>0</v>
      </c>
      <c r="L236" s="27">
        <f t="shared" si="57"/>
        <v>0</v>
      </c>
      <c r="M236" s="10">
        <f t="shared" si="58"/>
        <v>0</v>
      </c>
      <c r="N236" s="30">
        <f t="shared" si="59"/>
        <v>0</v>
      </c>
      <c r="O236" s="10">
        <f t="shared" si="60"/>
        <v>0</v>
      </c>
      <c r="P236" s="30">
        <f t="shared" si="61"/>
        <v>0</v>
      </c>
      <c r="Q236" s="27">
        <f t="shared" si="62"/>
        <v>0</v>
      </c>
      <c r="R236" s="38">
        <f t="shared" si="63"/>
        <v>0</v>
      </c>
      <c r="S236" s="39">
        <f t="shared" si="64"/>
        <v>0</v>
      </c>
      <c r="T236" s="10">
        <f t="shared" si="65"/>
        <v>0</v>
      </c>
      <c r="U236" s="30">
        <f t="shared" si="66"/>
        <v>0</v>
      </c>
      <c r="V236" s="22">
        <f t="shared" si="67"/>
        <v>0</v>
      </c>
      <c r="W236" s="22">
        <f t="shared" si="68"/>
        <v>0</v>
      </c>
      <c r="X236" s="22">
        <f t="shared" si="69"/>
        <v>0</v>
      </c>
    </row>
    <row r="237" spans="3:24" x14ac:dyDescent="0.3">
      <c r="C237" s="23" t="str">
        <f>IF('2. Børn_indtast'!C237="","",'2. Børn_indtast'!C237)</f>
        <v/>
      </c>
      <c r="D237" s="25">
        <f>IF(Inst_typ="Vuggestue","Vuggestue",IF(Inst_typ="Børnehave","Børnehave",IF(Inst_typ="Aldersintegreret institution","Aldersintegreret institution",IF(OR(Inst_typ="Vug og BH",Inst_typ="Kombi"),'2. Børn_indtast'!D237,0))))</f>
        <v>0</v>
      </c>
      <c r="E237" s="24" t="str">
        <f>IF('2. Børn_indtast'!E237="","",'2. Børn_indtast'!E237)</f>
        <v/>
      </c>
      <c r="F237" s="24" t="str">
        <f>IF('2. Børn_indtast'!F237="","",'2. Børn_indtast'!F237)</f>
        <v/>
      </c>
      <c r="G237" s="24" t="str">
        <f>IF('2. Børn_indtast'!G237="","",'2. Børn_indtast'!G237)</f>
        <v/>
      </c>
      <c r="H237" s="25" t="str">
        <f>IF('2. Børn_indtast'!H237="","",'2. Børn_indtast'!H237)</f>
        <v/>
      </c>
      <c r="I237" s="19" t="str">
        <f t="shared" si="54"/>
        <v>-</v>
      </c>
      <c r="J237" s="21" t="str">
        <f t="shared" si="55"/>
        <v>-</v>
      </c>
      <c r="K237" s="27">
        <f t="shared" si="56"/>
        <v>0</v>
      </c>
      <c r="L237" s="27">
        <f t="shared" si="57"/>
        <v>0</v>
      </c>
      <c r="M237" s="10">
        <f t="shared" si="58"/>
        <v>0</v>
      </c>
      <c r="N237" s="30">
        <f t="shared" si="59"/>
        <v>0</v>
      </c>
      <c r="O237" s="10">
        <f t="shared" si="60"/>
        <v>0</v>
      </c>
      <c r="P237" s="30">
        <f t="shared" si="61"/>
        <v>0</v>
      </c>
      <c r="Q237" s="27">
        <f t="shared" si="62"/>
        <v>0</v>
      </c>
      <c r="R237" s="38">
        <f t="shared" si="63"/>
        <v>0</v>
      </c>
      <c r="S237" s="39">
        <f t="shared" si="64"/>
        <v>0</v>
      </c>
      <c r="T237" s="10">
        <f t="shared" si="65"/>
        <v>0</v>
      </c>
      <c r="U237" s="30">
        <f t="shared" si="66"/>
        <v>0</v>
      </c>
      <c r="V237" s="22">
        <f t="shared" si="67"/>
        <v>0</v>
      </c>
      <c r="W237" s="22">
        <f t="shared" si="68"/>
        <v>0</v>
      </c>
      <c r="X237" s="22">
        <f t="shared" si="69"/>
        <v>0</v>
      </c>
    </row>
    <row r="238" spans="3:24" x14ac:dyDescent="0.3">
      <c r="C238" s="23" t="str">
        <f>IF('2. Børn_indtast'!C238="","",'2. Børn_indtast'!C238)</f>
        <v/>
      </c>
      <c r="D238" s="25">
        <f>IF(Inst_typ="Vuggestue","Vuggestue",IF(Inst_typ="Børnehave","Børnehave",IF(Inst_typ="Aldersintegreret institution","Aldersintegreret institution",IF(OR(Inst_typ="Vug og BH",Inst_typ="Kombi"),'2. Børn_indtast'!D238,0))))</f>
        <v>0</v>
      </c>
      <c r="E238" s="24" t="str">
        <f>IF('2. Børn_indtast'!E238="","",'2. Børn_indtast'!E238)</f>
        <v/>
      </c>
      <c r="F238" s="24" t="str">
        <f>IF('2. Børn_indtast'!F238="","",'2. Børn_indtast'!F238)</f>
        <v/>
      </c>
      <c r="G238" s="24" t="str">
        <f>IF('2. Børn_indtast'!G238="","",'2. Børn_indtast'!G238)</f>
        <v/>
      </c>
      <c r="H238" s="25" t="str">
        <f>IF('2. Børn_indtast'!H238="","",'2. Børn_indtast'!H238)</f>
        <v/>
      </c>
      <c r="I238" s="19" t="str">
        <f t="shared" si="54"/>
        <v>-</v>
      </c>
      <c r="J238" s="21" t="str">
        <f t="shared" si="55"/>
        <v>-</v>
      </c>
      <c r="K238" s="27">
        <f t="shared" si="56"/>
        <v>0</v>
      </c>
      <c r="L238" s="27">
        <f t="shared" si="57"/>
        <v>0</v>
      </c>
      <c r="M238" s="10">
        <f t="shared" si="58"/>
        <v>0</v>
      </c>
      <c r="N238" s="30">
        <f t="shared" si="59"/>
        <v>0</v>
      </c>
      <c r="O238" s="10">
        <f t="shared" si="60"/>
        <v>0</v>
      </c>
      <c r="P238" s="30">
        <f t="shared" si="61"/>
        <v>0</v>
      </c>
      <c r="Q238" s="27">
        <f t="shared" si="62"/>
        <v>0</v>
      </c>
      <c r="R238" s="38">
        <f t="shared" si="63"/>
        <v>0</v>
      </c>
      <c r="S238" s="39">
        <f t="shared" si="64"/>
        <v>0</v>
      </c>
      <c r="T238" s="10">
        <f t="shared" si="65"/>
        <v>0</v>
      </c>
      <c r="U238" s="30">
        <f t="shared" si="66"/>
        <v>0</v>
      </c>
      <c r="V238" s="22">
        <f t="shared" si="67"/>
        <v>0</v>
      </c>
      <c r="W238" s="22">
        <f t="shared" si="68"/>
        <v>0</v>
      </c>
      <c r="X238" s="22">
        <f t="shared" si="69"/>
        <v>0</v>
      </c>
    </row>
    <row r="239" spans="3:24" x14ac:dyDescent="0.3">
      <c r="C239" s="23" t="str">
        <f>IF('2. Børn_indtast'!C239="","",'2. Børn_indtast'!C239)</f>
        <v/>
      </c>
      <c r="D239" s="25">
        <f>IF(Inst_typ="Vuggestue","Vuggestue",IF(Inst_typ="Børnehave","Børnehave",IF(Inst_typ="Aldersintegreret institution","Aldersintegreret institution",IF(OR(Inst_typ="Vug og BH",Inst_typ="Kombi"),'2. Børn_indtast'!D239,0))))</f>
        <v>0</v>
      </c>
      <c r="E239" s="24" t="str">
        <f>IF('2. Børn_indtast'!E239="","",'2. Børn_indtast'!E239)</f>
        <v/>
      </c>
      <c r="F239" s="24" t="str">
        <f>IF('2. Børn_indtast'!F239="","",'2. Børn_indtast'!F239)</f>
        <v/>
      </c>
      <c r="G239" s="24" t="str">
        <f>IF('2. Børn_indtast'!G239="","",'2. Børn_indtast'!G239)</f>
        <v/>
      </c>
      <c r="H239" s="25" t="str">
        <f>IF('2. Børn_indtast'!H239="","",'2. Børn_indtast'!H239)</f>
        <v/>
      </c>
      <c r="I239" s="19" t="str">
        <f t="shared" si="54"/>
        <v>-</v>
      </c>
      <c r="J239" s="21" t="str">
        <f t="shared" si="55"/>
        <v>-</v>
      </c>
      <c r="K239" s="27">
        <f t="shared" si="56"/>
        <v>0</v>
      </c>
      <c r="L239" s="27">
        <f t="shared" si="57"/>
        <v>0</v>
      </c>
      <c r="M239" s="10">
        <f t="shared" si="58"/>
        <v>0</v>
      </c>
      <c r="N239" s="30">
        <f t="shared" si="59"/>
        <v>0</v>
      </c>
      <c r="O239" s="10">
        <f t="shared" si="60"/>
        <v>0</v>
      </c>
      <c r="P239" s="30">
        <f t="shared" si="61"/>
        <v>0</v>
      </c>
      <c r="Q239" s="27">
        <f t="shared" si="62"/>
        <v>0</v>
      </c>
      <c r="R239" s="38">
        <f t="shared" si="63"/>
        <v>0</v>
      </c>
      <c r="S239" s="39">
        <f t="shared" si="64"/>
        <v>0</v>
      </c>
      <c r="T239" s="10">
        <f t="shared" si="65"/>
        <v>0</v>
      </c>
      <c r="U239" s="30">
        <f t="shared" si="66"/>
        <v>0</v>
      </c>
      <c r="V239" s="22">
        <f t="shared" si="67"/>
        <v>0</v>
      </c>
      <c r="W239" s="22">
        <f t="shared" si="68"/>
        <v>0</v>
      </c>
      <c r="X239" s="22">
        <f t="shared" si="69"/>
        <v>0</v>
      </c>
    </row>
    <row r="240" spans="3:24" x14ac:dyDescent="0.3">
      <c r="C240" s="23" t="str">
        <f>IF('2. Børn_indtast'!C240="","",'2. Børn_indtast'!C240)</f>
        <v/>
      </c>
      <c r="D240" s="25">
        <f>IF(Inst_typ="Vuggestue","Vuggestue",IF(Inst_typ="Børnehave","Børnehave",IF(Inst_typ="Aldersintegreret institution","Aldersintegreret institution",IF(OR(Inst_typ="Vug og BH",Inst_typ="Kombi"),'2. Børn_indtast'!D240,0))))</f>
        <v>0</v>
      </c>
      <c r="E240" s="24" t="str">
        <f>IF('2. Børn_indtast'!E240="","",'2. Børn_indtast'!E240)</f>
        <v/>
      </c>
      <c r="F240" s="24" t="str">
        <f>IF('2. Børn_indtast'!F240="","",'2. Børn_indtast'!F240)</f>
        <v/>
      </c>
      <c r="G240" s="24" t="str">
        <f>IF('2. Børn_indtast'!G240="","",'2. Børn_indtast'!G240)</f>
        <v/>
      </c>
      <c r="H240" s="25" t="str">
        <f>IF('2. Børn_indtast'!H240="","",'2. Børn_indtast'!H240)</f>
        <v/>
      </c>
      <c r="I240" s="19" t="str">
        <f t="shared" si="54"/>
        <v>-</v>
      </c>
      <c r="J240" s="21" t="str">
        <f t="shared" si="55"/>
        <v>-</v>
      </c>
      <c r="K240" s="27">
        <f t="shared" si="56"/>
        <v>0</v>
      </c>
      <c r="L240" s="27">
        <f t="shared" si="57"/>
        <v>0</v>
      </c>
      <c r="M240" s="10">
        <f t="shared" si="58"/>
        <v>0</v>
      </c>
      <c r="N240" s="30">
        <f t="shared" si="59"/>
        <v>0</v>
      </c>
      <c r="O240" s="10">
        <f t="shared" si="60"/>
        <v>0</v>
      </c>
      <c r="P240" s="30">
        <f t="shared" si="61"/>
        <v>0</v>
      </c>
      <c r="Q240" s="27">
        <f t="shared" si="62"/>
        <v>0</v>
      </c>
      <c r="R240" s="38">
        <f t="shared" si="63"/>
        <v>0</v>
      </c>
      <c r="S240" s="39">
        <f t="shared" si="64"/>
        <v>0</v>
      </c>
      <c r="T240" s="10">
        <f t="shared" si="65"/>
        <v>0</v>
      </c>
      <c r="U240" s="30">
        <f t="shared" si="66"/>
        <v>0</v>
      </c>
      <c r="V240" s="22">
        <f t="shared" si="67"/>
        <v>0</v>
      </c>
      <c r="W240" s="22">
        <f t="shared" si="68"/>
        <v>0</v>
      </c>
      <c r="X240" s="22">
        <f t="shared" si="69"/>
        <v>0</v>
      </c>
    </row>
    <row r="241" spans="3:24" x14ac:dyDescent="0.3">
      <c r="C241" s="23" t="str">
        <f>IF('2. Børn_indtast'!C241="","",'2. Børn_indtast'!C241)</f>
        <v/>
      </c>
      <c r="D241" s="25">
        <f>IF(Inst_typ="Vuggestue","Vuggestue",IF(Inst_typ="Børnehave","Børnehave",IF(Inst_typ="Aldersintegreret institution","Aldersintegreret institution",IF(OR(Inst_typ="Vug og BH",Inst_typ="Kombi"),'2. Børn_indtast'!D241,0))))</f>
        <v>0</v>
      </c>
      <c r="E241" s="24" t="str">
        <f>IF('2. Børn_indtast'!E241="","",'2. Børn_indtast'!E241)</f>
        <v/>
      </c>
      <c r="F241" s="24" t="str">
        <f>IF('2. Børn_indtast'!F241="","",'2. Børn_indtast'!F241)</f>
        <v/>
      </c>
      <c r="G241" s="24" t="str">
        <f>IF('2. Børn_indtast'!G241="","",'2. Børn_indtast'!G241)</f>
        <v/>
      </c>
      <c r="H241" s="25" t="str">
        <f>IF('2. Børn_indtast'!H241="","",'2. Børn_indtast'!H241)</f>
        <v/>
      </c>
      <c r="I241" s="19" t="str">
        <f t="shared" si="54"/>
        <v>-</v>
      </c>
      <c r="J241" s="21" t="str">
        <f t="shared" si="55"/>
        <v>-</v>
      </c>
      <c r="K241" s="27">
        <f t="shared" si="56"/>
        <v>0</v>
      </c>
      <c r="L241" s="27">
        <f t="shared" si="57"/>
        <v>0</v>
      </c>
      <c r="M241" s="10">
        <f t="shared" si="58"/>
        <v>0</v>
      </c>
      <c r="N241" s="30">
        <f t="shared" si="59"/>
        <v>0</v>
      </c>
      <c r="O241" s="10">
        <f t="shared" si="60"/>
        <v>0</v>
      </c>
      <c r="P241" s="30">
        <f t="shared" si="61"/>
        <v>0</v>
      </c>
      <c r="Q241" s="27">
        <f t="shared" si="62"/>
        <v>0</v>
      </c>
      <c r="R241" s="38">
        <f t="shared" si="63"/>
        <v>0</v>
      </c>
      <c r="S241" s="39">
        <f t="shared" si="64"/>
        <v>0</v>
      </c>
      <c r="T241" s="10">
        <f t="shared" si="65"/>
        <v>0</v>
      </c>
      <c r="U241" s="30">
        <f t="shared" si="66"/>
        <v>0</v>
      </c>
      <c r="V241" s="22">
        <f t="shared" si="67"/>
        <v>0</v>
      </c>
      <c r="W241" s="22">
        <f t="shared" si="68"/>
        <v>0</v>
      </c>
      <c r="X241" s="22">
        <f t="shared" si="69"/>
        <v>0</v>
      </c>
    </row>
    <row r="242" spans="3:24" x14ac:dyDescent="0.3">
      <c r="C242" s="23" t="str">
        <f>IF('2. Børn_indtast'!C242="","",'2. Børn_indtast'!C242)</f>
        <v/>
      </c>
      <c r="D242" s="25">
        <f>IF(Inst_typ="Vuggestue","Vuggestue",IF(Inst_typ="Børnehave","Børnehave",IF(Inst_typ="Aldersintegreret institution","Aldersintegreret institution",IF(OR(Inst_typ="Vug og BH",Inst_typ="Kombi"),'2. Børn_indtast'!D242,0))))</f>
        <v>0</v>
      </c>
      <c r="E242" s="24" t="str">
        <f>IF('2. Børn_indtast'!E242="","",'2. Børn_indtast'!E242)</f>
        <v/>
      </c>
      <c r="F242" s="24" t="str">
        <f>IF('2. Børn_indtast'!F242="","",'2. Børn_indtast'!F242)</f>
        <v/>
      </c>
      <c r="G242" s="24" t="str">
        <f>IF('2. Børn_indtast'!G242="","",'2. Børn_indtast'!G242)</f>
        <v/>
      </c>
      <c r="H242" s="25" t="str">
        <f>IF('2. Børn_indtast'!H242="","",'2. Børn_indtast'!H242)</f>
        <v/>
      </c>
      <c r="I242" s="19" t="str">
        <f t="shared" si="54"/>
        <v>-</v>
      </c>
      <c r="J242" s="21" t="str">
        <f t="shared" si="55"/>
        <v>-</v>
      </c>
      <c r="K242" s="27">
        <f t="shared" si="56"/>
        <v>0</v>
      </c>
      <c r="L242" s="27">
        <f t="shared" si="57"/>
        <v>0</v>
      </c>
      <c r="M242" s="10">
        <f t="shared" si="58"/>
        <v>0</v>
      </c>
      <c r="N242" s="30">
        <f t="shared" si="59"/>
        <v>0</v>
      </c>
      <c r="O242" s="10">
        <f t="shared" si="60"/>
        <v>0</v>
      </c>
      <c r="P242" s="30">
        <f t="shared" si="61"/>
        <v>0</v>
      </c>
      <c r="Q242" s="27">
        <f t="shared" si="62"/>
        <v>0</v>
      </c>
      <c r="R242" s="38">
        <f t="shared" si="63"/>
        <v>0</v>
      </c>
      <c r="S242" s="39">
        <f t="shared" si="64"/>
        <v>0</v>
      </c>
      <c r="T242" s="10">
        <f t="shared" si="65"/>
        <v>0</v>
      </c>
      <c r="U242" s="30">
        <f t="shared" si="66"/>
        <v>0</v>
      </c>
      <c r="V242" s="22">
        <f t="shared" si="67"/>
        <v>0</v>
      </c>
      <c r="W242" s="22">
        <f t="shared" si="68"/>
        <v>0</v>
      </c>
      <c r="X242" s="22">
        <f t="shared" si="69"/>
        <v>0</v>
      </c>
    </row>
    <row r="243" spans="3:24" x14ac:dyDescent="0.3">
      <c r="C243" s="23" t="str">
        <f>IF('2. Børn_indtast'!C243="","",'2. Børn_indtast'!C243)</f>
        <v/>
      </c>
      <c r="D243" s="25">
        <f>IF(Inst_typ="Vuggestue","Vuggestue",IF(Inst_typ="Børnehave","Børnehave",IF(Inst_typ="Aldersintegreret institution","Aldersintegreret institution",IF(OR(Inst_typ="Vug og BH",Inst_typ="Kombi"),'2. Børn_indtast'!D243,0))))</f>
        <v>0</v>
      </c>
      <c r="E243" s="24" t="str">
        <f>IF('2. Børn_indtast'!E243="","",'2. Børn_indtast'!E243)</f>
        <v/>
      </c>
      <c r="F243" s="24" t="str">
        <f>IF('2. Børn_indtast'!F243="","",'2. Børn_indtast'!F243)</f>
        <v/>
      </c>
      <c r="G243" s="24" t="str">
        <f>IF('2. Børn_indtast'!G243="","",'2. Børn_indtast'!G243)</f>
        <v/>
      </c>
      <c r="H243" s="25" t="str">
        <f>IF('2. Børn_indtast'!H243="","",'2. Børn_indtast'!H243)</f>
        <v/>
      </c>
      <c r="I243" s="19" t="str">
        <f t="shared" si="54"/>
        <v>-</v>
      </c>
      <c r="J243" s="21" t="str">
        <f t="shared" si="55"/>
        <v>-</v>
      </c>
      <c r="K243" s="27">
        <f t="shared" si="56"/>
        <v>0</v>
      </c>
      <c r="L243" s="27">
        <f t="shared" si="57"/>
        <v>0</v>
      </c>
      <c r="M243" s="10">
        <f t="shared" si="58"/>
        <v>0</v>
      </c>
      <c r="N243" s="30">
        <f t="shared" si="59"/>
        <v>0</v>
      </c>
      <c r="O243" s="10">
        <f t="shared" si="60"/>
        <v>0</v>
      </c>
      <c r="P243" s="30">
        <f t="shared" si="61"/>
        <v>0</v>
      </c>
      <c r="Q243" s="27">
        <f t="shared" si="62"/>
        <v>0</v>
      </c>
      <c r="R243" s="38">
        <f t="shared" si="63"/>
        <v>0</v>
      </c>
      <c r="S243" s="39">
        <f t="shared" si="64"/>
        <v>0</v>
      </c>
      <c r="T243" s="10">
        <f t="shared" si="65"/>
        <v>0</v>
      </c>
      <c r="U243" s="30">
        <f t="shared" si="66"/>
        <v>0</v>
      </c>
      <c r="V243" s="22">
        <f t="shared" si="67"/>
        <v>0</v>
      </c>
      <c r="W243" s="22">
        <f t="shared" si="68"/>
        <v>0</v>
      </c>
      <c r="X243" s="22">
        <f t="shared" si="69"/>
        <v>0</v>
      </c>
    </row>
    <row r="244" spans="3:24" x14ac:dyDescent="0.3">
      <c r="C244" s="23" t="str">
        <f>IF('2. Børn_indtast'!C244="","",'2. Børn_indtast'!C244)</f>
        <v/>
      </c>
      <c r="D244" s="25">
        <f>IF(Inst_typ="Vuggestue","Vuggestue",IF(Inst_typ="Børnehave","Børnehave",IF(Inst_typ="Aldersintegreret institution","Aldersintegreret institution",IF(OR(Inst_typ="Vug og BH",Inst_typ="Kombi"),'2. Børn_indtast'!D244,0))))</f>
        <v>0</v>
      </c>
      <c r="E244" s="24" t="str">
        <f>IF('2. Børn_indtast'!E244="","",'2. Børn_indtast'!E244)</f>
        <v/>
      </c>
      <c r="F244" s="24" t="str">
        <f>IF('2. Børn_indtast'!F244="","",'2. Børn_indtast'!F244)</f>
        <v/>
      </c>
      <c r="G244" s="24" t="str">
        <f>IF('2. Børn_indtast'!G244="","",'2. Børn_indtast'!G244)</f>
        <v/>
      </c>
      <c r="H244" s="25" t="str">
        <f>IF('2. Børn_indtast'!H244="","",'2. Børn_indtast'!H244)</f>
        <v/>
      </c>
      <c r="I244" s="19" t="str">
        <f t="shared" si="54"/>
        <v>-</v>
      </c>
      <c r="J244" s="21" t="str">
        <f t="shared" si="55"/>
        <v>-</v>
      </c>
      <c r="K244" s="27">
        <f t="shared" si="56"/>
        <v>0</v>
      </c>
      <c r="L244" s="27">
        <f t="shared" si="57"/>
        <v>0</v>
      </c>
      <c r="M244" s="10">
        <f t="shared" si="58"/>
        <v>0</v>
      </c>
      <c r="N244" s="30">
        <f t="shared" si="59"/>
        <v>0</v>
      </c>
      <c r="O244" s="10">
        <f t="shared" si="60"/>
        <v>0</v>
      </c>
      <c r="P244" s="30">
        <f t="shared" si="61"/>
        <v>0</v>
      </c>
      <c r="Q244" s="27">
        <f t="shared" si="62"/>
        <v>0</v>
      </c>
      <c r="R244" s="38">
        <f t="shared" si="63"/>
        <v>0</v>
      </c>
      <c r="S244" s="39">
        <f t="shared" si="64"/>
        <v>0</v>
      </c>
      <c r="T244" s="10">
        <f t="shared" si="65"/>
        <v>0</v>
      </c>
      <c r="U244" s="30">
        <f t="shared" si="66"/>
        <v>0</v>
      </c>
      <c r="V244" s="22">
        <f t="shared" si="67"/>
        <v>0</v>
      </c>
      <c r="W244" s="22">
        <f t="shared" si="68"/>
        <v>0</v>
      </c>
      <c r="X244" s="22">
        <f t="shared" si="69"/>
        <v>0</v>
      </c>
    </row>
    <row r="245" spans="3:24" x14ac:dyDescent="0.3">
      <c r="C245" s="23" t="str">
        <f>IF('2. Børn_indtast'!C245="","",'2. Børn_indtast'!C245)</f>
        <v/>
      </c>
      <c r="D245" s="25">
        <f>IF(Inst_typ="Vuggestue","Vuggestue",IF(Inst_typ="Børnehave","Børnehave",IF(Inst_typ="Aldersintegreret institution","Aldersintegreret institution",IF(OR(Inst_typ="Vug og BH",Inst_typ="Kombi"),'2. Børn_indtast'!D245,0))))</f>
        <v>0</v>
      </c>
      <c r="E245" s="24" t="str">
        <f>IF('2. Børn_indtast'!E245="","",'2. Børn_indtast'!E245)</f>
        <v/>
      </c>
      <c r="F245" s="24" t="str">
        <f>IF('2. Børn_indtast'!F245="","",'2. Børn_indtast'!F245)</f>
        <v/>
      </c>
      <c r="G245" s="24" t="str">
        <f>IF('2. Børn_indtast'!G245="","",'2. Børn_indtast'!G245)</f>
        <v/>
      </c>
      <c r="H245" s="25" t="str">
        <f>IF('2. Børn_indtast'!H245="","",'2. Børn_indtast'!H245)</f>
        <v/>
      </c>
      <c r="I245" s="19" t="str">
        <f t="shared" si="54"/>
        <v>-</v>
      </c>
      <c r="J245" s="21" t="str">
        <f t="shared" si="55"/>
        <v>-</v>
      </c>
      <c r="K245" s="27">
        <f t="shared" si="56"/>
        <v>0</v>
      </c>
      <c r="L245" s="27">
        <f t="shared" si="57"/>
        <v>0</v>
      </c>
      <c r="M245" s="10">
        <f t="shared" si="58"/>
        <v>0</v>
      </c>
      <c r="N245" s="30">
        <f t="shared" si="59"/>
        <v>0</v>
      </c>
      <c r="O245" s="10">
        <f t="shared" si="60"/>
        <v>0</v>
      </c>
      <c r="P245" s="30">
        <f t="shared" si="61"/>
        <v>0</v>
      </c>
      <c r="Q245" s="27">
        <f t="shared" si="62"/>
        <v>0</v>
      </c>
      <c r="R245" s="38">
        <f t="shared" si="63"/>
        <v>0</v>
      </c>
      <c r="S245" s="39">
        <f t="shared" si="64"/>
        <v>0</v>
      </c>
      <c r="T245" s="10">
        <f t="shared" si="65"/>
        <v>0</v>
      </c>
      <c r="U245" s="30">
        <f t="shared" si="66"/>
        <v>0</v>
      </c>
      <c r="V245" s="22">
        <f t="shared" si="67"/>
        <v>0</v>
      </c>
      <c r="W245" s="22">
        <f t="shared" si="68"/>
        <v>0</v>
      </c>
      <c r="X245" s="22">
        <f t="shared" si="69"/>
        <v>0</v>
      </c>
    </row>
    <row r="246" spans="3:24" x14ac:dyDescent="0.3">
      <c r="C246" s="23" t="str">
        <f>IF('2. Børn_indtast'!C246="","",'2. Børn_indtast'!C246)</f>
        <v/>
      </c>
      <c r="D246" s="25">
        <f>IF(Inst_typ="Vuggestue","Vuggestue",IF(Inst_typ="Børnehave","Børnehave",IF(Inst_typ="Aldersintegreret institution","Aldersintegreret institution",IF(OR(Inst_typ="Vug og BH",Inst_typ="Kombi"),'2. Børn_indtast'!D246,0))))</f>
        <v>0</v>
      </c>
      <c r="E246" s="24" t="str">
        <f>IF('2. Børn_indtast'!E246="","",'2. Børn_indtast'!E246)</f>
        <v/>
      </c>
      <c r="F246" s="24" t="str">
        <f>IF('2. Børn_indtast'!F246="","",'2. Børn_indtast'!F246)</f>
        <v/>
      </c>
      <c r="G246" s="24" t="str">
        <f>IF('2. Børn_indtast'!G246="","",'2. Børn_indtast'!G246)</f>
        <v/>
      </c>
      <c r="H246" s="25" t="str">
        <f>IF('2. Børn_indtast'!H246="","",'2. Børn_indtast'!H246)</f>
        <v/>
      </c>
      <c r="I246" s="19" t="str">
        <f t="shared" si="54"/>
        <v>-</v>
      </c>
      <c r="J246" s="21" t="str">
        <f t="shared" si="55"/>
        <v>-</v>
      </c>
      <c r="K246" s="27">
        <f t="shared" si="56"/>
        <v>0</v>
      </c>
      <c r="L246" s="27">
        <f t="shared" si="57"/>
        <v>0</v>
      </c>
      <c r="M246" s="10">
        <f t="shared" si="58"/>
        <v>0</v>
      </c>
      <c r="N246" s="30">
        <f t="shared" si="59"/>
        <v>0</v>
      </c>
      <c r="O246" s="10">
        <f t="shared" si="60"/>
        <v>0</v>
      </c>
      <c r="P246" s="30">
        <f t="shared" si="61"/>
        <v>0</v>
      </c>
      <c r="Q246" s="27">
        <f t="shared" si="62"/>
        <v>0</v>
      </c>
      <c r="R246" s="38">
        <f t="shared" si="63"/>
        <v>0</v>
      </c>
      <c r="S246" s="39">
        <f t="shared" si="64"/>
        <v>0</v>
      </c>
      <c r="T246" s="10">
        <f t="shared" si="65"/>
        <v>0</v>
      </c>
      <c r="U246" s="30">
        <f t="shared" si="66"/>
        <v>0</v>
      </c>
      <c r="V246" s="22">
        <f t="shared" si="67"/>
        <v>0</v>
      </c>
      <c r="W246" s="22">
        <f t="shared" si="68"/>
        <v>0</v>
      </c>
      <c r="X246" s="22">
        <f t="shared" si="69"/>
        <v>0</v>
      </c>
    </row>
    <row r="247" spans="3:24" x14ac:dyDescent="0.3">
      <c r="C247" s="23" t="str">
        <f>IF('2. Børn_indtast'!C247="","",'2. Børn_indtast'!C247)</f>
        <v/>
      </c>
      <c r="D247" s="25">
        <f>IF(Inst_typ="Vuggestue","Vuggestue",IF(Inst_typ="Børnehave","Børnehave",IF(Inst_typ="Aldersintegreret institution","Aldersintegreret institution",IF(OR(Inst_typ="Vug og BH",Inst_typ="Kombi"),'2. Børn_indtast'!D247,0))))</f>
        <v>0</v>
      </c>
      <c r="E247" s="24" t="str">
        <f>IF('2. Børn_indtast'!E247="","",'2. Børn_indtast'!E247)</f>
        <v/>
      </c>
      <c r="F247" s="24" t="str">
        <f>IF('2. Børn_indtast'!F247="","",'2. Børn_indtast'!F247)</f>
        <v/>
      </c>
      <c r="G247" s="24" t="str">
        <f>IF('2. Børn_indtast'!G247="","",'2. Børn_indtast'!G247)</f>
        <v/>
      </c>
      <c r="H247" s="25" t="str">
        <f>IF('2. Børn_indtast'!H247="","",'2. Børn_indtast'!H247)</f>
        <v/>
      </c>
      <c r="I247" s="19" t="str">
        <f t="shared" si="54"/>
        <v>-</v>
      </c>
      <c r="J247" s="21" t="str">
        <f t="shared" si="55"/>
        <v>-</v>
      </c>
      <c r="K247" s="27">
        <f t="shared" si="56"/>
        <v>0</v>
      </c>
      <c r="L247" s="27">
        <f t="shared" si="57"/>
        <v>0</v>
      </c>
      <c r="M247" s="10">
        <f t="shared" si="58"/>
        <v>0</v>
      </c>
      <c r="N247" s="30">
        <f t="shared" si="59"/>
        <v>0</v>
      </c>
      <c r="O247" s="10">
        <f t="shared" si="60"/>
        <v>0</v>
      </c>
      <c r="P247" s="30">
        <f t="shared" si="61"/>
        <v>0</v>
      </c>
      <c r="Q247" s="27">
        <f t="shared" si="62"/>
        <v>0</v>
      </c>
      <c r="R247" s="38">
        <f t="shared" si="63"/>
        <v>0</v>
      </c>
      <c r="S247" s="39">
        <f t="shared" si="64"/>
        <v>0</v>
      </c>
      <c r="T247" s="10">
        <f t="shared" si="65"/>
        <v>0</v>
      </c>
      <c r="U247" s="30">
        <f t="shared" si="66"/>
        <v>0</v>
      </c>
      <c r="V247" s="22">
        <f t="shared" si="67"/>
        <v>0</v>
      </c>
      <c r="W247" s="22">
        <f t="shared" si="68"/>
        <v>0</v>
      </c>
      <c r="X247" s="22">
        <f t="shared" si="69"/>
        <v>0</v>
      </c>
    </row>
    <row r="248" spans="3:24" x14ac:dyDescent="0.3">
      <c r="C248" s="23" t="str">
        <f>IF('2. Børn_indtast'!C248="","",'2. Børn_indtast'!C248)</f>
        <v/>
      </c>
      <c r="D248" s="25">
        <f>IF(Inst_typ="Vuggestue","Vuggestue",IF(Inst_typ="Børnehave","Børnehave",IF(Inst_typ="Aldersintegreret institution","Aldersintegreret institution",IF(OR(Inst_typ="Vug og BH",Inst_typ="Kombi"),'2. Børn_indtast'!D248,0))))</f>
        <v>0</v>
      </c>
      <c r="E248" s="24" t="str">
        <f>IF('2. Børn_indtast'!E248="","",'2. Børn_indtast'!E248)</f>
        <v/>
      </c>
      <c r="F248" s="24" t="str">
        <f>IF('2. Børn_indtast'!F248="","",'2. Børn_indtast'!F248)</f>
        <v/>
      </c>
      <c r="G248" s="24" t="str">
        <f>IF('2. Børn_indtast'!G248="","",'2. Børn_indtast'!G248)</f>
        <v/>
      </c>
      <c r="H248" s="25" t="str">
        <f>IF('2. Børn_indtast'!H248="","",'2. Børn_indtast'!H248)</f>
        <v/>
      </c>
      <c r="I248" s="19" t="str">
        <f t="shared" si="54"/>
        <v>-</v>
      </c>
      <c r="J248" s="21" t="str">
        <f t="shared" si="55"/>
        <v>-</v>
      </c>
      <c r="K248" s="27">
        <f t="shared" si="56"/>
        <v>0</v>
      </c>
      <c r="L248" s="27">
        <f t="shared" si="57"/>
        <v>0</v>
      </c>
      <c r="M248" s="10">
        <f t="shared" si="58"/>
        <v>0</v>
      </c>
      <c r="N248" s="30">
        <f t="shared" si="59"/>
        <v>0</v>
      </c>
      <c r="O248" s="10">
        <f t="shared" si="60"/>
        <v>0</v>
      </c>
      <c r="P248" s="30">
        <f t="shared" si="61"/>
        <v>0</v>
      </c>
      <c r="Q248" s="27">
        <f t="shared" si="62"/>
        <v>0</v>
      </c>
      <c r="R248" s="38">
        <f t="shared" si="63"/>
        <v>0</v>
      </c>
      <c r="S248" s="39">
        <f t="shared" si="64"/>
        <v>0</v>
      </c>
      <c r="T248" s="10">
        <f t="shared" si="65"/>
        <v>0</v>
      </c>
      <c r="U248" s="30">
        <f t="shared" si="66"/>
        <v>0</v>
      </c>
      <c r="V248" s="22">
        <f t="shared" si="67"/>
        <v>0</v>
      </c>
      <c r="W248" s="22">
        <f t="shared" si="68"/>
        <v>0</v>
      </c>
      <c r="X248" s="22">
        <f t="shared" si="69"/>
        <v>0</v>
      </c>
    </row>
    <row r="249" spans="3:24" x14ac:dyDescent="0.3">
      <c r="C249" s="23" t="str">
        <f>IF('2. Børn_indtast'!C249="","",'2. Børn_indtast'!C249)</f>
        <v/>
      </c>
      <c r="D249" s="25">
        <f>IF(Inst_typ="Vuggestue","Vuggestue",IF(Inst_typ="Børnehave","Børnehave",IF(Inst_typ="Aldersintegreret institution","Aldersintegreret institution",IF(OR(Inst_typ="Vug og BH",Inst_typ="Kombi"),'2. Børn_indtast'!D249,0))))</f>
        <v>0</v>
      </c>
      <c r="E249" s="24" t="str">
        <f>IF('2. Børn_indtast'!E249="","",'2. Børn_indtast'!E249)</f>
        <v/>
      </c>
      <c r="F249" s="24" t="str">
        <f>IF('2. Børn_indtast'!F249="","",'2. Børn_indtast'!F249)</f>
        <v/>
      </c>
      <c r="G249" s="24" t="str">
        <f>IF('2. Børn_indtast'!G249="","",'2. Børn_indtast'!G249)</f>
        <v/>
      </c>
      <c r="H249" s="25" t="str">
        <f>IF('2. Børn_indtast'!H249="","",'2. Børn_indtast'!H249)</f>
        <v/>
      </c>
      <c r="I249" s="19" t="str">
        <f t="shared" si="54"/>
        <v>-</v>
      </c>
      <c r="J249" s="21" t="str">
        <f t="shared" si="55"/>
        <v>-</v>
      </c>
      <c r="K249" s="27">
        <f t="shared" si="56"/>
        <v>0</v>
      </c>
      <c r="L249" s="27">
        <f t="shared" si="57"/>
        <v>0</v>
      </c>
      <c r="M249" s="10">
        <f t="shared" si="58"/>
        <v>0</v>
      </c>
      <c r="N249" s="30">
        <f t="shared" si="59"/>
        <v>0</v>
      </c>
      <c r="O249" s="10">
        <f t="shared" si="60"/>
        <v>0</v>
      </c>
      <c r="P249" s="30">
        <f t="shared" si="61"/>
        <v>0</v>
      </c>
      <c r="Q249" s="27">
        <f t="shared" si="62"/>
        <v>0</v>
      </c>
      <c r="R249" s="38">
        <f t="shared" si="63"/>
        <v>0</v>
      </c>
      <c r="S249" s="39">
        <f t="shared" si="64"/>
        <v>0</v>
      </c>
      <c r="T249" s="10">
        <f t="shared" si="65"/>
        <v>0</v>
      </c>
      <c r="U249" s="30">
        <f t="shared" si="66"/>
        <v>0</v>
      </c>
      <c r="V249" s="22">
        <f t="shared" si="67"/>
        <v>0</v>
      </c>
      <c r="W249" s="22">
        <f t="shared" si="68"/>
        <v>0</v>
      </c>
      <c r="X249" s="22">
        <f t="shared" si="69"/>
        <v>0</v>
      </c>
    </row>
    <row r="250" spans="3:24" x14ac:dyDescent="0.3">
      <c r="C250" s="23" t="str">
        <f>IF('2. Børn_indtast'!C250="","",'2. Børn_indtast'!C250)</f>
        <v/>
      </c>
      <c r="D250" s="25">
        <f>IF(Inst_typ="Vuggestue","Vuggestue",IF(Inst_typ="Børnehave","Børnehave",IF(Inst_typ="Aldersintegreret institution","Aldersintegreret institution",IF(OR(Inst_typ="Vug og BH",Inst_typ="Kombi"),'2. Børn_indtast'!D250,0))))</f>
        <v>0</v>
      </c>
      <c r="E250" s="24" t="str">
        <f>IF('2. Børn_indtast'!E250="","",'2. Børn_indtast'!E250)</f>
        <v/>
      </c>
      <c r="F250" s="24" t="str">
        <f>IF('2. Børn_indtast'!F250="","",'2. Børn_indtast'!F250)</f>
        <v/>
      </c>
      <c r="G250" s="24" t="str">
        <f>IF('2. Børn_indtast'!G250="","",'2. Børn_indtast'!G250)</f>
        <v/>
      </c>
      <c r="H250" s="25" t="str">
        <f>IF('2. Børn_indtast'!H250="","",'2. Børn_indtast'!H250)</f>
        <v/>
      </c>
      <c r="I250" s="19" t="str">
        <f t="shared" si="54"/>
        <v>-</v>
      </c>
      <c r="J250" s="21" t="str">
        <f t="shared" si="55"/>
        <v>-</v>
      </c>
      <c r="K250" s="27">
        <f t="shared" si="56"/>
        <v>0</v>
      </c>
      <c r="L250" s="27">
        <f t="shared" si="57"/>
        <v>0</v>
      </c>
      <c r="M250" s="10">
        <f t="shared" si="58"/>
        <v>0</v>
      </c>
      <c r="N250" s="30">
        <f t="shared" si="59"/>
        <v>0</v>
      </c>
      <c r="O250" s="10">
        <f t="shared" si="60"/>
        <v>0</v>
      </c>
      <c r="P250" s="30">
        <f t="shared" si="61"/>
        <v>0</v>
      </c>
      <c r="Q250" s="27">
        <f t="shared" si="62"/>
        <v>0</v>
      </c>
      <c r="R250" s="38">
        <f t="shared" si="63"/>
        <v>0</v>
      </c>
      <c r="S250" s="39">
        <f t="shared" si="64"/>
        <v>0</v>
      </c>
      <c r="T250" s="10">
        <f t="shared" si="65"/>
        <v>0</v>
      </c>
      <c r="U250" s="30">
        <f t="shared" si="66"/>
        <v>0</v>
      </c>
      <c r="V250" s="22">
        <f t="shared" si="67"/>
        <v>0</v>
      </c>
      <c r="W250" s="22">
        <f t="shared" si="68"/>
        <v>0</v>
      </c>
      <c r="X250" s="22">
        <f t="shared" si="69"/>
        <v>0</v>
      </c>
    </row>
    <row r="251" spans="3:24" x14ac:dyDescent="0.3">
      <c r="C251" s="23" t="str">
        <f>IF('2. Børn_indtast'!C251="","",'2. Børn_indtast'!C251)</f>
        <v/>
      </c>
      <c r="D251" s="25">
        <f>IF(Inst_typ="Vuggestue","Vuggestue",IF(Inst_typ="Børnehave","Børnehave",IF(Inst_typ="Aldersintegreret institution","Aldersintegreret institution",IF(OR(Inst_typ="Vug og BH",Inst_typ="Kombi"),'2. Børn_indtast'!D251,0))))</f>
        <v>0</v>
      </c>
      <c r="E251" s="24" t="str">
        <f>IF('2. Børn_indtast'!E251="","",'2. Børn_indtast'!E251)</f>
        <v/>
      </c>
      <c r="F251" s="24" t="str">
        <f>IF('2. Børn_indtast'!F251="","",'2. Børn_indtast'!F251)</f>
        <v/>
      </c>
      <c r="G251" s="24" t="str">
        <f>IF('2. Børn_indtast'!G251="","",'2. Børn_indtast'!G251)</f>
        <v/>
      </c>
      <c r="H251" s="25" t="str">
        <f>IF('2. Børn_indtast'!H251="","",'2. Børn_indtast'!H251)</f>
        <v/>
      </c>
      <c r="I251" s="19" t="str">
        <f t="shared" si="54"/>
        <v>-</v>
      </c>
      <c r="J251" s="21" t="str">
        <f t="shared" si="55"/>
        <v>-</v>
      </c>
      <c r="K251" s="27">
        <f t="shared" si="56"/>
        <v>0</v>
      </c>
      <c r="L251" s="27">
        <f t="shared" si="57"/>
        <v>0</v>
      </c>
      <c r="M251" s="10">
        <f t="shared" si="58"/>
        <v>0</v>
      </c>
      <c r="N251" s="30">
        <f t="shared" si="59"/>
        <v>0</v>
      </c>
      <c r="O251" s="10">
        <f t="shared" si="60"/>
        <v>0</v>
      </c>
      <c r="P251" s="30">
        <f t="shared" si="61"/>
        <v>0</v>
      </c>
      <c r="Q251" s="27">
        <f t="shared" si="62"/>
        <v>0</v>
      </c>
      <c r="R251" s="38">
        <f t="shared" si="63"/>
        <v>0</v>
      </c>
      <c r="S251" s="39">
        <f t="shared" si="64"/>
        <v>0</v>
      </c>
      <c r="T251" s="10">
        <f t="shared" si="65"/>
        <v>0</v>
      </c>
      <c r="U251" s="30">
        <f t="shared" si="66"/>
        <v>0</v>
      </c>
      <c r="V251" s="22">
        <f t="shared" si="67"/>
        <v>0</v>
      </c>
      <c r="W251" s="22">
        <f t="shared" si="68"/>
        <v>0</v>
      </c>
      <c r="X251" s="22">
        <f t="shared" si="69"/>
        <v>0</v>
      </c>
    </row>
    <row r="252" spans="3:24" x14ac:dyDescent="0.3">
      <c r="C252" s="23" t="str">
        <f>IF('2. Børn_indtast'!C252="","",'2. Børn_indtast'!C252)</f>
        <v/>
      </c>
      <c r="D252" s="25">
        <f>IF(Inst_typ="Vuggestue","Vuggestue",IF(Inst_typ="Børnehave","Børnehave",IF(Inst_typ="Aldersintegreret institution","Aldersintegreret institution",IF(OR(Inst_typ="Vug og BH",Inst_typ="Kombi"),'2. Børn_indtast'!D252,0))))</f>
        <v>0</v>
      </c>
      <c r="E252" s="24" t="str">
        <f>IF('2. Børn_indtast'!E252="","",'2. Børn_indtast'!E252)</f>
        <v/>
      </c>
      <c r="F252" s="24" t="str">
        <f>IF('2. Børn_indtast'!F252="","",'2. Børn_indtast'!F252)</f>
        <v/>
      </c>
      <c r="G252" s="24" t="str">
        <f>IF('2. Børn_indtast'!G252="","",'2. Børn_indtast'!G252)</f>
        <v/>
      </c>
      <c r="H252" s="25" t="str">
        <f>IF('2. Børn_indtast'!H252="","",'2. Børn_indtast'!H252)</f>
        <v/>
      </c>
      <c r="I252" s="19" t="str">
        <f t="shared" si="54"/>
        <v>-</v>
      </c>
      <c r="J252" s="21" t="str">
        <f t="shared" si="55"/>
        <v>-</v>
      </c>
      <c r="K252" s="27">
        <f t="shared" si="56"/>
        <v>0</v>
      </c>
      <c r="L252" s="27">
        <f t="shared" si="57"/>
        <v>0</v>
      </c>
      <c r="M252" s="10">
        <f t="shared" si="58"/>
        <v>0</v>
      </c>
      <c r="N252" s="30">
        <f t="shared" si="59"/>
        <v>0</v>
      </c>
      <c r="O252" s="10">
        <f t="shared" si="60"/>
        <v>0</v>
      </c>
      <c r="P252" s="30">
        <f t="shared" si="61"/>
        <v>0</v>
      </c>
      <c r="Q252" s="27">
        <f t="shared" si="62"/>
        <v>0</v>
      </c>
      <c r="R252" s="38">
        <f t="shared" si="63"/>
        <v>0</v>
      </c>
      <c r="S252" s="39">
        <f t="shared" si="64"/>
        <v>0</v>
      </c>
      <c r="T252" s="10">
        <f t="shared" si="65"/>
        <v>0</v>
      </c>
      <c r="U252" s="30">
        <f t="shared" si="66"/>
        <v>0</v>
      </c>
      <c r="V252" s="22">
        <f t="shared" si="67"/>
        <v>0</v>
      </c>
      <c r="W252" s="22">
        <f t="shared" si="68"/>
        <v>0</v>
      </c>
      <c r="X252" s="22">
        <f t="shared" si="69"/>
        <v>0</v>
      </c>
    </row>
    <row r="253" spans="3:24" x14ac:dyDescent="0.3">
      <c r="C253" s="23" t="str">
        <f>IF('2. Børn_indtast'!C253="","",'2. Børn_indtast'!C253)</f>
        <v/>
      </c>
      <c r="D253" s="25">
        <f>IF(Inst_typ="Vuggestue","Vuggestue",IF(Inst_typ="Børnehave","Børnehave",IF(Inst_typ="Aldersintegreret institution","Aldersintegreret institution",IF(OR(Inst_typ="Vug og BH",Inst_typ="Kombi"),'2. Børn_indtast'!D253,0))))</f>
        <v>0</v>
      </c>
      <c r="E253" s="24" t="str">
        <f>IF('2. Børn_indtast'!E253="","",'2. Børn_indtast'!E253)</f>
        <v/>
      </c>
      <c r="F253" s="24" t="str">
        <f>IF('2. Børn_indtast'!F253="","",'2. Børn_indtast'!F253)</f>
        <v/>
      </c>
      <c r="G253" s="24" t="str">
        <f>IF('2. Børn_indtast'!G253="","",'2. Børn_indtast'!G253)</f>
        <v/>
      </c>
      <c r="H253" s="25" t="str">
        <f>IF('2. Børn_indtast'!H253="","",'2. Børn_indtast'!H253)</f>
        <v/>
      </c>
      <c r="I253" s="19" t="str">
        <f t="shared" si="54"/>
        <v>-</v>
      </c>
      <c r="J253" s="21" t="str">
        <f t="shared" si="55"/>
        <v>-</v>
      </c>
      <c r="K253" s="27">
        <f t="shared" si="56"/>
        <v>0</v>
      </c>
      <c r="L253" s="27">
        <f t="shared" si="57"/>
        <v>0</v>
      </c>
      <c r="M253" s="10">
        <f t="shared" si="58"/>
        <v>0</v>
      </c>
      <c r="N253" s="30">
        <f t="shared" si="59"/>
        <v>0</v>
      </c>
      <c r="O253" s="10">
        <f t="shared" si="60"/>
        <v>0</v>
      </c>
      <c r="P253" s="30">
        <f t="shared" si="61"/>
        <v>0</v>
      </c>
      <c r="Q253" s="27">
        <f t="shared" si="62"/>
        <v>0</v>
      </c>
      <c r="R253" s="38">
        <f t="shared" si="63"/>
        <v>0</v>
      </c>
      <c r="S253" s="39">
        <f t="shared" si="64"/>
        <v>0</v>
      </c>
      <c r="T253" s="10">
        <f t="shared" si="65"/>
        <v>0</v>
      </c>
      <c r="U253" s="30">
        <f t="shared" si="66"/>
        <v>0</v>
      </c>
      <c r="V253" s="22">
        <f t="shared" si="67"/>
        <v>0</v>
      </c>
      <c r="W253" s="22">
        <f t="shared" si="68"/>
        <v>0</v>
      </c>
      <c r="X253" s="22">
        <f t="shared" si="69"/>
        <v>0</v>
      </c>
    </row>
    <row r="254" spans="3:24" x14ac:dyDescent="0.3">
      <c r="C254" s="23" t="str">
        <f>IF('2. Børn_indtast'!C254="","",'2. Børn_indtast'!C254)</f>
        <v/>
      </c>
      <c r="D254" s="25">
        <f>IF(Inst_typ="Vuggestue","Vuggestue",IF(Inst_typ="Børnehave","Børnehave",IF(Inst_typ="Aldersintegreret institution","Aldersintegreret institution",IF(OR(Inst_typ="Vug og BH",Inst_typ="Kombi"),'2. Børn_indtast'!D254,0))))</f>
        <v>0</v>
      </c>
      <c r="E254" s="24" t="str">
        <f>IF('2. Børn_indtast'!E254="","",'2. Børn_indtast'!E254)</f>
        <v/>
      </c>
      <c r="F254" s="24" t="str">
        <f>IF('2. Børn_indtast'!F254="","",'2. Børn_indtast'!F254)</f>
        <v/>
      </c>
      <c r="G254" s="24" t="str">
        <f>IF('2. Børn_indtast'!G254="","",'2. Børn_indtast'!G254)</f>
        <v/>
      </c>
      <c r="H254" s="25" t="str">
        <f>IF('2. Børn_indtast'!H254="","",'2. Børn_indtast'!H254)</f>
        <v/>
      </c>
      <c r="I254" s="19" t="str">
        <f t="shared" si="54"/>
        <v>-</v>
      </c>
      <c r="J254" s="21" t="str">
        <f t="shared" si="55"/>
        <v>-</v>
      </c>
      <c r="K254" s="27">
        <f t="shared" si="56"/>
        <v>0</v>
      </c>
      <c r="L254" s="27">
        <f t="shared" si="57"/>
        <v>0</v>
      </c>
      <c r="M254" s="10">
        <f t="shared" si="58"/>
        <v>0</v>
      </c>
      <c r="N254" s="30">
        <f t="shared" si="59"/>
        <v>0</v>
      </c>
      <c r="O254" s="10">
        <f t="shared" si="60"/>
        <v>0</v>
      </c>
      <c r="P254" s="30">
        <f t="shared" si="61"/>
        <v>0</v>
      </c>
      <c r="Q254" s="27">
        <f t="shared" si="62"/>
        <v>0</v>
      </c>
      <c r="R254" s="38">
        <f t="shared" si="63"/>
        <v>0</v>
      </c>
      <c r="S254" s="39">
        <f t="shared" si="64"/>
        <v>0</v>
      </c>
      <c r="T254" s="10">
        <f t="shared" si="65"/>
        <v>0</v>
      </c>
      <c r="U254" s="30">
        <f t="shared" si="66"/>
        <v>0</v>
      </c>
      <c r="V254" s="22">
        <f t="shared" si="67"/>
        <v>0</v>
      </c>
      <c r="W254" s="22">
        <f t="shared" si="68"/>
        <v>0</v>
      </c>
      <c r="X254" s="22">
        <f t="shared" si="69"/>
        <v>0</v>
      </c>
    </row>
    <row r="255" spans="3:24" x14ac:dyDescent="0.3">
      <c r="C255" s="23" t="str">
        <f>IF('2. Børn_indtast'!C255="","",'2. Børn_indtast'!C255)</f>
        <v/>
      </c>
      <c r="D255" s="25">
        <f>IF(Inst_typ="Vuggestue","Vuggestue",IF(Inst_typ="Børnehave","Børnehave",IF(Inst_typ="Aldersintegreret institution","Aldersintegreret institution",IF(OR(Inst_typ="Vug og BH",Inst_typ="Kombi"),'2. Børn_indtast'!D255,0))))</f>
        <v>0</v>
      </c>
      <c r="E255" s="24" t="str">
        <f>IF('2. Børn_indtast'!E255="","",'2. Børn_indtast'!E255)</f>
        <v/>
      </c>
      <c r="F255" s="24" t="str">
        <f>IF('2. Børn_indtast'!F255="","",'2. Børn_indtast'!F255)</f>
        <v/>
      </c>
      <c r="G255" s="24" t="str">
        <f>IF('2. Børn_indtast'!G255="","",'2. Børn_indtast'!G255)</f>
        <v/>
      </c>
      <c r="H255" s="25" t="str">
        <f>IF('2. Børn_indtast'!H255="","",'2. Børn_indtast'!H255)</f>
        <v/>
      </c>
      <c r="I255" s="19" t="str">
        <f t="shared" si="54"/>
        <v>-</v>
      </c>
      <c r="J255" s="21" t="str">
        <f t="shared" si="55"/>
        <v>-</v>
      </c>
      <c r="K255" s="27">
        <f t="shared" si="56"/>
        <v>0</v>
      </c>
      <c r="L255" s="27">
        <f t="shared" si="57"/>
        <v>0</v>
      </c>
      <c r="M255" s="10">
        <f t="shared" si="58"/>
        <v>0</v>
      </c>
      <c r="N255" s="30">
        <f t="shared" si="59"/>
        <v>0</v>
      </c>
      <c r="O255" s="10">
        <f t="shared" si="60"/>
        <v>0</v>
      </c>
      <c r="P255" s="30">
        <f t="shared" si="61"/>
        <v>0</v>
      </c>
      <c r="Q255" s="27">
        <f t="shared" si="62"/>
        <v>0</v>
      </c>
      <c r="R255" s="38">
        <f t="shared" si="63"/>
        <v>0</v>
      </c>
      <c r="S255" s="39">
        <f t="shared" si="64"/>
        <v>0</v>
      </c>
      <c r="T255" s="10">
        <f t="shared" si="65"/>
        <v>0</v>
      </c>
      <c r="U255" s="30">
        <f t="shared" si="66"/>
        <v>0</v>
      </c>
      <c r="V255" s="22">
        <f t="shared" si="67"/>
        <v>0</v>
      </c>
      <c r="W255" s="22">
        <f t="shared" si="68"/>
        <v>0</v>
      </c>
      <c r="X255" s="22">
        <f t="shared" si="69"/>
        <v>0</v>
      </c>
    </row>
    <row r="256" spans="3:24" x14ac:dyDescent="0.3">
      <c r="C256" s="23" t="str">
        <f>IF('2. Børn_indtast'!C256="","",'2. Børn_indtast'!C256)</f>
        <v/>
      </c>
      <c r="D256" s="25">
        <f>IF(Inst_typ="Vuggestue","Vuggestue",IF(Inst_typ="Børnehave","Børnehave",IF(Inst_typ="Aldersintegreret institution","Aldersintegreret institution",IF(OR(Inst_typ="Vug og BH",Inst_typ="Kombi"),'2. Børn_indtast'!D256,0))))</f>
        <v>0</v>
      </c>
      <c r="E256" s="24" t="str">
        <f>IF('2. Børn_indtast'!E256="","",'2. Børn_indtast'!E256)</f>
        <v/>
      </c>
      <c r="F256" s="24" t="str">
        <f>IF('2. Børn_indtast'!F256="","",'2. Børn_indtast'!F256)</f>
        <v/>
      </c>
      <c r="G256" s="24" t="str">
        <f>IF('2. Børn_indtast'!G256="","",'2. Børn_indtast'!G256)</f>
        <v/>
      </c>
      <c r="H256" s="25" t="str">
        <f>IF('2. Børn_indtast'!H256="","",'2. Børn_indtast'!H256)</f>
        <v/>
      </c>
      <c r="I256" s="19" t="str">
        <f t="shared" si="54"/>
        <v>-</v>
      </c>
      <c r="J256" s="21" t="str">
        <f t="shared" si="55"/>
        <v>-</v>
      </c>
      <c r="K256" s="27">
        <f t="shared" si="56"/>
        <v>0</v>
      </c>
      <c r="L256" s="27">
        <f t="shared" si="57"/>
        <v>0</v>
      </c>
      <c r="M256" s="10">
        <f t="shared" si="58"/>
        <v>0</v>
      </c>
      <c r="N256" s="30">
        <f t="shared" si="59"/>
        <v>0</v>
      </c>
      <c r="O256" s="10">
        <f t="shared" si="60"/>
        <v>0</v>
      </c>
      <c r="P256" s="30">
        <f t="shared" si="61"/>
        <v>0</v>
      </c>
      <c r="Q256" s="27">
        <f t="shared" si="62"/>
        <v>0</v>
      </c>
      <c r="R256" s="38">
        <f t="shared" si="63"/>
        <v>0</v>
      </c>
      <c r="S256" s="39">
        <f t="shared" si="64"/>
        <v>0</v>
      </c>
      <c r="T256" s="10">
        <f t="shared" si="65"/>
        <v>0</v>
      </c>
      <c r="U256" s="30">
        <f t="shared" si="66"/>
        <v>0</v>
      </c>
      <c r="V256" s="22">
        <f t="shared" si="67"/>
        <v>0</v>
      </c>
      <c r="W256" s="22">
        <f t="shared" si="68"/>
        <v>0</v>
      </c>
      <c r="X256" s="22">
        <f t="shared" si="69"/>
        <v>0</v>
      </c>
    </row>
    <row r="257" spans="3:24" x14ac:dyDescent="0.3">
      <c r="C257" s="23" t="str">
        <f>IF('2. Børn_indtast'!C257="","",'2. Børn_indtast'!C257)</f>
        <v/>
      </c>
      <c r="D257" s="25">
        <f>IF(Inst_typ="Vuggestue","Vuggestue",IF(Inst_typ="Børnehave","Børnehave",IF(Inst_typ="Aldersintegreret institution","Aldersintegreret institution",IF(OR(Inst_typ="Vug og BH",Inst_typ="Kombi"),'2. Børn_indtast'!D257,0))))</f>
        <v>0</v>
      </c>
      <c r="E257" s="24" t="str">
        <f>IF('2. Børn_indtast'!E257="","",'2. Børn_indtast'!E257)</f>
        <v/>
      </c>
      <c r="F257" s="24" t="str">
        <f>IF('2. Børn_indtast'!F257="","",'2. Børn_indtast'!F257)</f>
        <v/>
      </c>
      <c r="G257" s="24" t="str">
        <f>IF('2. Børn_indtast'!G257="","",'2. Børn_indtast'!G257)</f>
        <v/>
      </c>
      <c r="H257" s="25" t="str">
        <f>IF('2. Børn_indtast'!H257="","",'2. Børn_indtast'!H257)</f>
        <v/>
      </c>
      <c r="I257" s="19" t="str">
        <f t="shared" si="54"/>
        <v>-</v>
      </c>
      <c r="J257" s="21" t="str">
        <f t="shared" si="55"/>
        <v>-</v>
      </c>
      <c r="K257" s="27">
        <f t="shared" si="56"/>
        <v>0</v>
      </c>
      <c r="L257" s="27">
        <f t="shared" si="57"/>
        <v>0</v>
      </c>
      <c r="M257" s="10">
        <f t="shared" si="58"/>
        <v>0</v>
      </c>
      <c r="N257" s="30">
        <f t="shared" si="59"/>
        <v>0</v>
      </c>
      <c r="O257" s="10">
        <f t="shared" si="60"/>
        <v>0</v>
      </c>
      <c r="P257" s="30">
        <f t="shared" si="61"/>
        <v>0</v>
      </c>
      <c r="Q257" s="27">
        <f t="shared" si="62"/>
        <v>0</v>
      </c>
      <c r="R257" s="38">
        <f t="shared" si="63"/>
        <v>0</v>
      </c>
      <c r="S257" s="39">
        <f t="shared" si="64"/>
        <v>0</v>
      </c>
      <c r="T257" s="10">
        <f t="shared" si="65"/>
        <v>0</v>
      </c>
      <c r="U257" s="30">
        <f t="shared" si="66"/>
        <v>0</v>
      </c>
      <c r="V257" s="22">
        <f t="shared" si="67"/>
        <v>0</v>
      </c>
      <c r="W257" s="22">
        <f t="shared" si="68"/>
        <v>0</v>
      </c>
      <c r="X257" s="22">
        <f t="shared" si="69"/>
        <v>0</v>
      </c>
    </row>
    <row r="258" spans="3:24" x14ac:dyDescent="0.3">
      <c r="C258" s="23" t="str">
        <f>IF('2. Børn_indtast'!C258="","",'2. Børn_indtast'!C258)</f>
        <v/>
      </c>
      <c r="D258" s="25">
        <f>IF(Inst_typ="Vuggestue","Vuggestue",IF(Inst_typ="Børnehave","Børnehave",IF(Inst_typ="Aldersintegreret institution","Aldersintegreret institution",IF(OR(Inst_typ="Vug og BH",Inst_typ="Kombi"),'2. Børn_indtast'!D258,0))))</f>
        <v>0</v>
      </c>
      <c r="E258" s="24" t="str">
        <f>IF('2. Børn_indtast'!E258="","",'2. Børn_indtast'!E258)</f>
        <v/>
      </c>
      <c r="F258" s="24" t="str">
        <f>IF('2. Børn_indtast'!F258="","",'2. Børn_indtast'!F258)</f>
        <v/>
      </c>
      <c r="G258" s="24" t="str">
        <f>IF('2. Børn_indtast'!G258="","",'2. Børn_indtast'!G258)</f>
        <v/>
      </c>
      <c r="H258" s="25" t="str">
        <f>IF('2. Børn_indtast'!H258="","",'2. Børn_indtast'!H258)</f>
        <v/>
      </c>
      <c r="I258" s="19" t="str">
        <f t="shared" si="54"/>
        <v>-</v>
      </c>
      <c r="J258" s="21" t="str">
        <f t="shared" si="55"/>
        <v>-</v>
      </c>
      <c r="K258" s="27">
        <f t="shared" si="56"/>
        <v>0</v>
      </c>
      <c r="L258" s="27">
        <f t="shared" si="57"/>
        <v>0</v>
      </c>
      <c r="M258" s="10">
        <f t="shared" si="58"/>
        <v>0</v>
      </c>
      <c r="N258" s="30">
        <f t="shared" si="59"/>
        <v>0</v>
      </c>
      <c r="O258" s="10">
        <f t="shared" si="60"/>
        <v>0</v>
      </c>
      <c r="P258" s="30">
        <f t="shared" si="61"/>
        <v>0</v>
      </c>
      <c r="Q258" s="27">
        <f t="shared" si="62"/>
        <v>0</v>
      </c>
      <c r="R258" s="38">
        <f t="shared" si="63"/>
        <v>0</v>
      </c>
      <c r="S258" s="39">
        <f t="shared" si="64"/>
        <v>0</v>
      </c>
      <c r="T258" s="10">
        <f t="shared" si="65"/>
        <v>0</v>
      </c>
      <c r="U258" s="30">
        <f t="shared" si="66"/>
        <v>0</v>
      </c>
      <c r="V258" s="22">
        <f t="shared" si="67"/>
        <v>0</v>
      </c>
      <c r="W258" s="22">
        <f t="shared" si="68"/>
        <v>0</v>
      </c>
      <c r="X258" s="22">
        <f t="shared" si="69"/>
        <v>0</v>
      </c>
    </row>
    <row r="259" spans="3:24" x14ac:dyDescent="0.3">
      <c r="C259" s="23" t="str">
        <f>IF('2. Børn_indtast'!C259="","",'2. Børn_indtast'!C259)</f>
        <v/>
      </c>
      <c r="D259" s="25">
        <f>IF(Inst_typ="Vuggestue","Vuggestue",IF(Inst_typ="Børnehave","Børnehave",IF(Inst_typ="Aldersintegreret institution","Aldersintegreret institution",IF(OR(Inst_typ="Vug og BH",Inst_typ="Kombi"),'2. Børn_indtast'!D259,0))))</f>
        <v>0</v>
      </c>
      <c r="E259" s="24" t="str">
        <f>IF('2. Børn_indtast'!E259="","",'2. Børn_indtast'!E259)</f>
        <v/>
      </c>
      <c r="F259" s="24" t="str">
        <f>IF('2. Børn_indtast'!F259="","",'2. Børn_indtast'!F259)</f>
        <v/>
      </c>
      <c r="G259" s="24" t="str">
        <f>IF('2. Børn_indtast'!G259="","",'2. Børn_indtast'!G259)</f>
        <v/>
      </c>
      <c r="H259" s="25" t="str">
        <f>IF('2. Børn_indtast'!H259="","",'2. Børn_indtast'!H259)</f>
        <v/>
      </c>
      <c r="I259" s="19" t="str">
        <f t="shared" si="54"/>
        <v>-</v>
      </c>
      <c r="J259" s="21" t="str">
        <f t="shared" si="55"/>
        <v>-</v>
      </c>
      <c r="K259" s="27">
        <f t="shared" si="56"/>
        <v>0</v>
      </c>
      <c r="L259" s="27">
        <f t="shared" si="57"/>
        <v>0</v>
      </c>
      <c r="M259" s="10">
        <f t="shared" si="58"/>
        <v>0</v>
      </c>
      <c r="N259" s="30">
        <f t="shared" si="59"/>
        <v>0</v>
      </c>
      <c r="O259" s="10">
        <f t="shared" si="60"/>
        <v>0</v>
      </c>
      <c r="P259" s="30">
        <f t="shared" si="61"/>
        <v>0</v>
      </c>
      <c r="Q259" s="27">
        <f t="shared" si="62"/>
        <v>0</v>
      </c>
      <c r="R259" s="38">
        <f t="shared" si="63"/>
        <v>0</v>
      </c>
      <c r="S259" s="39">
        <f t="shared" si="64"/>
        <v>0</v>
      </c>
      <c r="T259" s="10">
        <f t="shared" si="65"/>
        <v>0</v>
      </c>
      <c r="U259" s="30">
        <f t="shared" si="66"/>
        <v>0</v>
      </c>
      <c r="V259" s="22">
        <f t="shared" si="67"/>
        <v>0</v>
      </c>
      <c r="W259" s="22">
        <f t="shared" si="68"/>
        <v>0</v>
      </c>
      <c r="X259" s="22">
        <f t="shared" si="69"/>
        <v>0</v>
      </c>
    </row>
    <row r="260" spans="3:24" x14ac:dyDescent="0.3">
      <c r="C260" s="23" t="str">
        <f>IF('2. Børn_indtast'!C260="","",'2. Børn_indtast'!C260)</f>
        <v/>
      </c>
      <c r="D260" s="25">
        <f>IF(Inst_typ="Vuggestue","Vuggestue",IF(Inst_typ="Børnehave","Børnehave",IF(Inst_typ="Aldersintegreret institution","Aldersintegreret institution",IF(OR(Inst_typ="Vug og BH",Inst_typ="Kombi"),'2. Børn_indtast'!D260,0))))</f>
        <v>0</v>
      </c>
      <c r="E260" s="24" t="str">
        <f>IF('2. Børn_indtast'!E260="","",'2. Børn_indtast'!E260)</f>
        <v/>
      </c>
      <c r="F260" s="24" t="str">
        <f>IF('2. Børn_indtast'!F260="","",'2. Børn_indtast'!F260)</f>
        <v/>
      </c>
      <c r="G260" s="24" t="str">
        <f>IF('2. Børn_indtast'!G260="","",'2. Børn_indtast'!G260)</f>
        <v/>
      </c>
      <c r="H260" s="25" t="str">
        <f>IF('2. Børn_indtast'!H260="","",'2. Børn_indtast'!H260)</f>
        <v/>
      </c>
      <c r="I260" s="19" t="str">
        <f t="shared" si="54"/>
        <v>-</v>
      </c>
      <c r="J260" s="21" t="str">
        <f t="shared" si="55"/>
        <v>-</v>
      </c>
      <c r="K260" s="27">
        <f t="shared" si="56"/>
        <v>0</v>
      </c>
      <c r="L260" s="27">
        <f t="shared" si="57"/>
        <v>0</v>
      </c>
      <c r="M260" s="10">
        <f t="shared" si="58"/>
        <v>0</v>
      </c>
      <c r="N260" s="30">
        <f t="shared" si="59"/>
        <v>0</v>
      </c>
      <c r="O260" s="10">
        <f t="shared" si="60"/>
        <v>0</v>
      </c>
      <c r="P260" s="30">
        <f t="shared" si="61"/>
        <v>0</v>
      </c>
      <c r="Q260" s="27">
        <f t="shared" si="62"/>
        <v>0</v>
      </c>
      <c r="R260" s="38">
        <f t="shared" si="63"/>
        <v>0</v>
      </c>
      <c r="S260" s="39">
        <f t="shared" si="64"/>
        <v>0</v>
      </c>
      <c r="T260" s="10">
        <f t="shared" si="65"/>
        <v>0</v>
      </c>
      <c r="U260" s="30">
        <f t="shared" si="66"/>
        <v>0</v>
      </c>
      <c r="V260" s="22">
        <f t="shared" si="67"/>
        <v>0</v>
      </c>
      <c r="W260" s="22">
        <f t="shared" si="68"/>
        <v>0</v>
      </c>
      <c r="X260" s="22">
        <f t="shared" si="69"/>
        <v>0</v>
      </c>
    </row>
    <row r="261" spans="3:24" x14ac:dyDescent="0.3">
      <c r="C261" s="23" t="str">
        <f>IF('2. Børn_indtast'!C261="","",'2. Børn_indtast'!C261)</f>
        <v/>
      </c>
      <c r="D261" s="25">
        <f>IF(Inst_typ="Vuggestue","Vuggestue",IF(Inst_typ="Børnehave","Børnehave",IF(Inst_typ="Aldersintegreret institution","Aldersintegreret institution",IF(OR(Inst_typ="Vug og BH",Inst_typ="Kombi"),'2. Børn_indtast'!D261,0))))</f>
        <v>0</v>
      </c>
      <c r="E261" s="24" t="str">
        <f>IF('2. Børn_indtast'!E261="","",'2. Børn_indtast'!E261)</f>
        <v/>
      </c>
      <c r="F261" s="24" t="str">
        <f>IF('2. Børn_indtast'!F261="","",'2. Børn_indtast'!F261)</f>
        <v/>
      </c>
      <c r="G261" s="24" t="str">
        <f>IF('2. Børn_indtast'!G261="","",'2. Børn_indtast'!G261)</f>
        <v/>
      </c>
      <c r="H261" s="25" t="str">
        <f>IF('2. Børn_indtast'!H261="","",'2. Børn_indtast'!H261)</f>
        <v/>
      </c>
      <c r="I261" s="19" t="str">
        <f t="shared" si="54"/>
        <v>-</v>
      </c>
      <c r="J261" s="21" t="str">
        <f t="shared" si="55"/>
        <v>-</v>
      </c>
      <c r="K261" s="27">
        <f t="shared" si="56"/>
        <v>0</v>
      </c>
      <c r="L261" s="27">
        <f t="shared" si="57"/>
        <v>0</v>
      </c>
      <c r="M261" s="10">
        <f t="shared" si="58"/>
        <v>0</v>
      </c>
      <c r="N261" s="30">
        <f t="shared" si="59"/>
        <v>0</v>
      </c>
      <c r="O261" s="10">
        <f t="shared" si="60"/>
        <v>0</v>
      </c>
      <c r="P261" s="30">
        <f t="shared" si="61"/>
        <v>0</v>
      </c>
      <c r="Q261" s="27">
        <f t="shared" si="62"/>
        <v>0</v>
      </c>
      <c r="R261" s="38">
        <f t="shared" si="63"/>
        <v>0</v>
      </c>
      <c r="S261" s="39">
        <f t="shared" si="64"/>
        <v>0</v>
      </c>
      <c r="T261" s="10">
        <f t="shared" si="65"/>
        <v>0</v>
      </c>
      <c r="U261" s="30">
        <f t="shared" si="66"/>
        <v>0</v>
      </c>
      <c r="V261" s="22">
        <f t="shared" si="67"/>
        <v>0</v>
      </c>
      <c r="W261" s="22">
        <f t="shared" si="68"/>
        <v>0</v>
      </c>
      <c r="X261" s="22">
        <f t="shared" si="69"/>
        <v>0</v>
      </c>
    </row>
    <row r="262" spans="3:24" x14ac:dyDescent="0.3">
      <c r="C262" s="23" t="str">
        <f>IF('2. Børn_indtast'!C262="","",'2. Børn_indtast'!C262)</f>
        <v/>
      </c>
      <c r="D262" s="25">
        <f>IF(Inst_typ="Vuggestue","Vuggestue",IF(Inst_typ="Børnehave","Børnehave",IF(Inst_typ="Aldersintegreret institution","Aldersintegreret institution",IF(OR(Inst_typ="Vug og BH",Inst_typ="Kombi"),'2. Børn_indtast'!D262,0))))</f>
        <v>0</v>
      </c>
      <c r="E262" s="24" t="str">
        <f>IF('2. Børn_indtast'!E262="","",'2. Børn_indtast'!E262)</f>
        <v/>
      </c>
      <c r="F262" s="24" t="str">
        <f>IF('2. Børn_indtast'!F262="","",'2. Børn_indtast'!F262)</f>
        <v/>
      </c>
      <c r="G262" s="24" t="str">
        <f>IF('2. Børn_indtast'!G262="","",'2. Børn_indtast'!G262)</f>
        <v/>
      </c>
      <c r="H262" s="25" t="str">
        <f>IF('2. Børn_indtast'!H262="","",'2. Børn_indtast'!H262)</f>
        <v/>
      </c>
      <c r="I262" s="19" t="str">
        <f t="shared" si="54"/>
        <v>-</v>
      </c>
      <c r="J262" s="21" t="str">
        <f t="shared" si="55"/>
        <v>-</v>
      </c>
      <c r="K262" s="27">
        <f t="shared" si="56"/>
        <v>0</v>
      </c>
      <c r="L262" s="27">
        <f t="shared" si="57"/>
        <v>0</v>
      </c>
      <c r="M262" s="10">
        <f t="shared" si="58"/>
        <v>0</v>
      </c>
      <c r="N262" s="30">
        <f t="shared" si="59"/>
        <v>0</v>
      </c>
      <c r="O262" s="10">
        <f t="shared" si="60"/>
        <v>0</v>
      </c>
      <c r="P262" s="30">
        <f t="shared" si="61"/>
        <v>0</v>
      </c>
      <c r="Q262" s="27">
        <f t="shared" si="62"/>
        <v>0</v>
      </c>
      <c r="R262" s="38">
        <f t="shared" si="63"/>
        <v>0</v>
      </c>
      <c r="S262" s="39">
        <f t="shared" si="64"/>
        <v>0</v>
      </c>
      <c r="T262" s="10">
        <f t="shared" si="65"/>
        <v>0</v>
      </c>
      <c r="U262" s="30">
        <f t="shared" si="66"/>
        <v>0</v>
      </c>
      <c r="V262" s="22">
        <f t="shared" si="67"/>
        <v>0</v>
      </c>
      <c r="W262" s="22">
        <f t="shared" si="68"/>
        <v>0</v>
      </c>
      <c r="X262" s="22">
        <f t="shared" si="69"/>
        <v>0</v>
      </c>
    </row>
    <row r="263" spans="3:24" x14ac:dyDescent="0.3">
      <c r="C263" s="23" t="str">
        <f>IF('2. Børn_indtast'!C263="","",'2. Børn_indtast'!C263)</f>
        <v/>
      </c>
      <c r="D263" s="25">
        <f>IF(Inst_typ="Vuggestue","Vuggestue",IF(Inst_typ="Børnehave","Børnehave",IF(Inst_typ="Aldersintegreret institution","Aldersintegreret institution",IF(OR(Inst_typ="Vug og BH",Inst_typ="Kombi"),'2. Børn_indtast'!D263,0))))</f>
        <v>0</v>
      </c>
      <c r="E263" s="24" t="str">
        <f>IF('2. Børn_indtast'!E263="","",'2. Børn_indtast'!E263)</f>
        <v/>
      </c>
      <c r="F263" s="24" t="str">
        <f>IF('2. Børn_indtast'!F263="","",'2. Børn_indtast'!F263)</f>
        <v/>
      </c>
      <c r="G263" s="24" t="str">
        <f>IF('2. Børn_indtast'!G263="","",'2. Børn_indtast'!G263)</f>
        <v/>
      </c>
      <c r="H263" s="25" t="str">
        <f>IF('2. Børn_indtast'!H263="","",'2. Børn_indtast'!H263)</f>
        <v/>
      </c>
      <c r="I263" s="19" t="str">
        <f t="shared" si="54"/>
        <v>-</v>
      </c>
      <c r="J263" s="21" t="str">
        <f t="shared" si="55"/>
        <v>-</v>
      </c>
      <c r="K263" s="27">
        <f t="shared" si="56"/>
        <v>0</v>
      </c>
      <c r="L263" s="27">
        <f t="shared" si="57"/>
        <v>0</v>
      </c>
      <c r="M263" s="10">
        <f t="shared" si="58"/>
        <v>0</v>
      </c>
      <c r="N263" s="30">
        <f t="shared" si="59"/>
        <v>0</v>
      </c>
      <c r="O263" s="10">
        <f t="shared" si="60"/>
        <v>0</v>
      </c>
      <c r="P263" s="30">
        <f t="shared" si="61"/>
        <v>0</v>
      </c>
      <c r="Q263" s="27">
        <f t="shared" si="62"/>
        <v>0</v>
      </c>
      <c r="R263" s="38">
        <f t="shared" si="63"/>
        <v>0</v>
      </c>
      <c r="S263" s="39">
        <f t="shared" si="64"/>
        <v>0</v>
      </c>
      <c r="T263" s="10">
        <f t="shared" si="65"/>
        <v>0</v>
      </c>
      <c r="U263" s="30">
        <f t="shared" si="66"/>
        <v>0</v>
      </c>
      <c r="V263" s="22">
        <f t="shared" si="67"/>
        <v>0</v>
      </c>
      <c r="W263" s="22">
        <f t="shared" si="68"/>
        <v>0</v>
      </c>
      <c r="X263" s="22">
        <f t="shared" si="69"/>
        <v>0</v>
      </c>
    </row>
    <row r="264" spans="3:24" x14ac:dyDescent="0.3">
      <c r="C264" s="23" t="str">
        <f>IF('2. Børn_indtast'!C264="","",'2. Børn_indtast'!C264)</f>
        <v/>
      </c>
      <c r="D264" s="25">
        <f>IF(Inst_typ="Vuggestue","Vuggestue",IF(Inst_typ="Børnehave","Børnehave",IF(Inst_typ="Aldersintegreret institution","Aldersintegreret institution",IF(OR(Inst_typ="Vug og BH",Inst_typ="Kombi"),'2. Børn_indtast'!D264,0))))</f>
        <v>0</v>
      </c>
      <c r="E264" s="24" t="str">
        <f>IF('2. Børn_indtast'!E264="","",'2. Børn_indtast'!E264)</f>
        <v/>
      </c>
      <c r="F264" s="24" t="str">
        <f>IF('2. Børn_indtast'!F264="","",'2. Børn_indtast'!F264)</f>
        <v/>
      </c>
      <c r="G264" s="24" t="str">
        <f>IF('2. Børn_indtast'!G264="","",'2. Børn_indtast'!G264)</f>
        <v/>
      </c>
      <c r="H264" s="25" t="str">
        <f>IF('2. Børn_indtast'!H264="","",'2. Børn_indtast'!H264)</f>
        <v/>
      </c>
      <c r="I264" s="19" t="str">
        <f t="shared" si="54"/>
        <v>-</v>
      </c>
      <c r="J264" s="21" t="str">
        <f t="shared" si="55"/>
        <v>-</v>
      </c>
      <c r="K264" s="27">
        <f t="shared" si="56"/>
        <v>0</v>
      </c>
      <c r="L264" s="27">
        <f t="shared" si="57"/>
        <v>0</v>
      </c>
      <c r="M264" s="10">
        <f t="shared" si="58"/>
        <v>0</v>
      </c>
      <c r="N264" s="30">
        <f t="shared" si="59"/>
        <v>0</v>
      </c>
      <c r="O264" s="10">
        <f t="shared" si="60"/>
        <v>0</v>
      </c>
      <c r="P264" s="30">
        <f t="shared" si="61"/>
        <v>0</v>
      </c>
      <c r="Q264" s="27">
        <f t="shared" si="62"/>
        <v>0</v>
      </c>
      <c r="R264" s="38">
        <f t="shared" si="63"/>
        <v>0</v>
      </c>
      <c r="S264" s="39">
        <f t="shared" si="64"/>
        <v>0</v>
      </c>
      <c r="T264" s="10">
        <f t="shared" si="65"/>
        <v>0</v>
      </c>
      <c r="U264" s="30">
        <f t="shared" si="66"/>
        <v>0</v>
      </c>
      <c r="V264" s="22">
        <f t="shared" si="67"/>
        <v>0</v>
      </c>
      <c r="W264" s="22">
        <f t="shared" si="68"/>
        <v>0</v>
      </c>
      <c r="X264" s="22">
        <f t="shared" si="69"/>
        <v>0</v>
      </c>
    </row>
    <row r="265" spans="3:24" x14ac:dyDescent="0.3">
      <c r="C265" s="23" t="str">
        <f>IF('2. Børn_indtast'!C265="","",'2. Børn_indtast'!C265)</f>
        <v/>
      </c>
      <c r="D265" s="25">
        <f>IF(Inst_typ="Vuggestue","Vuggestue",IF(Inst_typ="Børnehave","Børnehave",IF(Inst_typ="Aldersintegreret institution","Aldersintegreret institution",IF(OR(Inst_typ="Vug og BH",Inst_typ="Kombi"),'2. Børn_indtast'!D265,0))))</f>
        <v>0</v>
      </c>
      <c r="E265" s="24" t="str">
        <f>IF('2. Børn_indtast'!E265="","",'2. Børn_indtast'!E265)</f>
        <v/>
      </c>
      <c r="F265" s="24" t="str">
        <f>IF('2. Børn_indtast'!F265="","",'2. Børn_indtast'!F265)</f>
        <v/>
      </c>
      <c r="G265" s="24" t="str">
        <f>IF('2. Børn_indtast'!G265="","",'2. Børn_indtast'!G265)</f>
        <v/>
      </c>
      <c r="H265" s="25" t="str">
        <f>IF('2. Børn_indtast'!H265="","",'2. Børn_indtast'!H265)</f>
        <v/>
      </c>
      <c r="I265" s="19" t="str">
        <f t="shared" si="54"/>
        <v>-</v>
      </c>
      <c r="J265" s="21" t="str">
        <f t="shared" si="55"/>
        <v>-</v>
      </c>
      <c r="K265" s="27">
        <f t="shared" si="56"/>
        <v>0</v>
      </c>
      <c r="L265" s="27">
        <f t="shared" si="57"/>
        <v>0</v>
      </c>
      <c r="M265" s="10">
        <f t="shared" si="58"/>
        <v>0</v>
      </c>
      <c r="N265" s="30">
        <f t="shared" si="59"/>
        <v>0</v>
      </c>
      <c r="O265" s="10">
        <f t="shared" si="60"/>
        <v>0</v>
      </c>
      <c r="P265" s="30">
        <f t="shared" si="61"/>
        <v>0</v>
      </c>
      <c r="Q265" s="27">
        <f t="shared" si="62"/>
        <v>0</v>
      </c>
      <c r="R265" s="38">
        <f t="shared" si="63"/>
        <v>0</v>
      </c>
      <c r="S265" s="39">
        <f t="shared" si="64"/>
        <v>0</v>
      </c>
      <c r="T265" s="10">
        <f t="shared" si="65"/>
        <v>0</v>
      </c>
      <c r="U265" s="30">
        <f t="shared" si="66"/>
        <v>0</v>
      </c>
      <c r="V265" s="22">
        <f t="shared" si="67"/>
        <v>0</v>
      </c>
      <c r="W265" s="22">
        <f t="shared" si="68"/>
        <v>0</v>
      </c>
      <c r="X265" s="22">
        <f t="shared" si="69"/>
        <v>0</v>
      </c>
    </row>
    <row r="266" spans="3:24" x14ac:dyDescent="0.3">
      <c r="C266" s="23" t="str">
        <f>IF('2. Børn_indtast'!C266="","",'2. Børn_indtast'!C266)</f>
        <v/>
      </c>
      <c r="D266" s="25">
        <f>IF(Inst_typ="Vuggestue","Vuggestue",IF(Inst_typ="Børnehave","Børnehave",IF(Inst_typ="Aldersintegreret institution","Aldersintegreret institution",IF(OR(Inst_typ="Vug og BH",Inst_typ="Kombi"),'2. Børn_indtast'!D266,0))))</f>
        <v>0</v>
      </c>
      <c r="E266" s="24" t="str">
        <f>IF('2. Børn_indtast'!E266="","",'2. Børn_indtast'!E266)</f>
        <v/>
      </c>
      <c r="F266" s="24" t="str">
        <f>IF('2. Børn_indtast'!F266="","",'2. Børn_indtast'!F266)</f>
        <v/>
      </c>
      <c r="G266" s="24" t="str">
        <f>IF('2. Børn_indtast'!G266="","",'2. Børn_indtast'!G266)</f>
        <v/>
      </c>
      <c r="H266" s="25" t="str">
        <f>IF('2. Børn_indtast'!H266="","",'2. Børn_indtast'!H266)</f>
        <v/>
      </c>
      <c r="I266" s="19" t="str">
        <f t="shared" si="54"/>
        <v>-</v>
      </c>
      <c r="J266" s="21" t="str">
        <f t="shared" si="55"/>
        <v>-</v>
      </c>
      <c r="K266" s="27">
        <f t="shared" si="56"/>
        <v>0</v>
      </c>
      <c r="L266" s="27">
        <f t="shared" si="57"/>
        <v>0</v>
      </c>
      <c r="M266" s="10">
        <f t="shared" si="58"/>
        <v>0</v>
      </c>
      <c r="N266" s="30">
        <f t="shared" si="59"/>
        <v>0</v>
      </c>
      <c r="O266" s="10">
        <f t="shared" si="60"/>
        <v>0</v>
      </c>
      <c r="P266" s="30">
        <f t="shared" si="61"/>
        <v>0</v>
      </c>
      <c r="Q266" s="27">
        <f t="shared" si="62"/>
        <v>0</v>
      </c>
      <c r="R266" s="38">
        <f t="shared" si="63"/>
        <v>0</v>
      </c>
      <c r="S266" s="39">
        <f t="shared" si="64"/>
        <v>0</v>
      </c>
      <c r="T266" s="10">
        <f t="shared" si="65"/>
        <v>0</v>
      </c>
      <c r="U266" s="30">
        <f t="shared" si="66"/>
        <v>0</v>
      </c>
      <c r="V266" s="22">
        <f t="shared" si="67"/>
        <v>0</v>
      </c>
      <c r="W266" s="22">
        <f t="shared" si="68"/>
        <v>0</v>
      </c>
      <c r="X266" s="22">
        <f t="shared" si="69"/>
        <v>0</v>
      </c>
    </row>
    <row r="267" spans="3:24" x14ac:dyDescent="0.3">
      <c r="C267" s="23" t="str">
        <f>IF('2. Børn_indtast'!C267="","",'2. Børn_indtast'!C267)</f>
        <v/>
      </c>
      <c r="D267" s="25">
        <f>IF(Inst_typ="Vuggestue","Vuggestue",IF(Inst_typ="Børnehave","Børnehave",IF(Inst_typ="Aldersintegreret institution","Aldersintegreret institution",IF(OR(Inst_typ="Vug og BH",Inst_typ="Kombi"),'2. Børn_indtast'!D267,0))))</f>
        <v>0</v>
      </c>
      <c r="E267" s="24" t="str">
        <f>IF('2. Børn_indtast'!E267="","",'2. Børn_indtast'!E267)</f>
        <v/>
      </c>
      <c r="F267" s="24" t="str">
        <f>IF('2. Børn_indtast'!F267="","",'2. Børn_indtast'!F267)</f>
        <v/>
      </c>
      <c r="G267" s="24" t="str">
        <f>IF('2. Børn_indtast'!G267="","",'2. Børn_indtast'!G267)</f>
        <v/>
      </c>
      <c r="H267" s="25" t="str">
        <f>IF('2. Børn_indtast'!H267="","",'2. Børn_indtast'!H267)</f>
        <v/>
      </c>
      <c r="I267" s="19" t="str">
        <f t="shared" si="54"/>
        <v>-</v>
      </c>
      <c r="J267" s="21" t="str">
        <f t="shared" si="55"/>
        <v>-</v>
      </c>
      <c r="K267" s="27">
        <f t="shared" si="56"/>
        <v>0</v>
      </c>
      <c r="L267" s="27">
        <f t="shared" si="57"/>
        <v>0</v>
      </c>
      <c r="M267" s="10">
        <f t="shared" si="58"/>
        <v>0</v>
      </c>
      <c r="N267" s="30">
        <f t="shared" si="59"/>
        <v>0</v>
      </c>
      <c r="O267" s="10">
        <f t="shared" si="60"/>
        <v>0</v>
      </c>
      <c r="P267" s="30">
        <f t="shared" si="61"/>
        <v>0</v>
      </c>
      <c r="Q267" s="27">
        <f t="shared" si="62"/>
        <v>0</v>
      </c>
      <c r="R267" s="38">
        <f t="shared" si="63"/>
        <v>0</v>
      </c>
      <c r="S267" s="39">
        <f t="shared" si="64"/>
        <v>0</v>
      </c>
      <c r="T267" s="10">
        <f t="shared" si="65"/>
        <v>0</v>
      </c>
      <c r="U267" s="30">
        <f t="shared" si="66"/>
        <v>0</v>
      </c>
      <c r="V267" s="22">
        <f t="shared" si="67"/>
        <v>0</v>
      </c>
      <c r="W267" s="22">
        <f t="shared" si="68"/>
        <v>0</v>
      </c>
      <c r="X267" s="22">
        <f t="shared" si="69"/>
        <v>0</v>
      </c>
    </row>
    <row r="268" spans="3:24" x14ac:dyDescent="0.3">
      <c r="C268" s="23" t="str">
        <f>IF('2. Børn_indtast'!C268="","",'2. Børn_indtast'!C268)</f>
        <v/>
      </c>
      <c r="D268" s="25">
        <f>IF(Inst_typ="Vuggestue","Vuggestue",IF(Inst_typ="Børnehave","Børnehave",IF(Inst_typ="Aldersintegreret institution","Aldersintegreret institution",IF(OR(Inst_typ="Vug og BH",Inst_typ="Kombi"),'2. Børn_indtast'!D268,0))))</f>
        <v>0</v>
      </c>
      <c r="E268" s="24" t="str">
        <f>IF('2. Børn_indtast'!E268="","",'2. Børn_indtast'!E268)</f>
        <v/>
      </c>
      <c r="F268" s="24" t="str">
        <f>IF('2. Børn_indtast'!F268="","",'2. Børn_indtast'!F268)</f>
        <v/>
      </c>
      <c r="G268" s="24" t="str">
        <f>IF('2. Børn_indtast'!G268="","",'2. Børn_indtast'!G268)</f>
        <v/>
      </c>
      <c r="H268" s="25" t="str">
        <f>IF('2. Børn_indtast'!H268="","",'2. Børn_indtast'!H268)</f>
        <v/>
      </c>
      <c r="I268" s="19" t="str">
        <f t="shared" si="54"/>
        <v>-</v>
      </c>
      <c r="J268" s="21" t="str">
        <f t="shared" si="55"/>
        <v>-</v>
      </c>
      <c r="K268" s="27">
        <f t="shared" si="56"/>
        <v>0</v>
      </c>
      <c r="L268" s="27">
        <f t="shared" si="57"/>
        <v>0</v>
      </c>
      <c r="M268" s="10">
        <f t="shared" si="58"/>
        <v>0</v>
      </c>
      <c r="N268" s="30">
        <f t="shared" si="59"/>
        <v>0</v>
      </c>
      <c r="O268" s="10">
        <f t="shared" si="60"/>
        <v>0</v>
      </c>
      <c r="P268" s="30">
        <f t="shared" si="61"/>
        <v>0</v>
      </c>
      <c r="Q268" s="27">
        <f t="shared" si="62"/>
        <v>0</v>
      </c>
      <c r="R268" s="38">
        <f t="shared" si="63"/>
        <v>0</v>
      </c>
      <c r="S268" s="39">
        <f t="shared" si="64"/>
        <v>0</v>
      </c>
      <c r="T268" s="10">
        <f t="shared" si="65"/>
        <v>0</v>
      </c>
      <c r="U268" s="30">
        <f t="shared" si="66"/>
        <v>0</v>
      </c>
      <c r="V268" s="22">
        <f t="shared" si="67"/>
        <v>0</v>
      </c>
      <c r="W268" s="22">
        <f t="shared" si="68"/>
        <v>0</v>
      </c>
      <c r="X268" s="22">
        <f t="shared" si="69"/>
        <v>0</v>
      </c>
    </row>
    <row r="269" spans="3:24" x14ac:dyDescent="0.3">
      <c r="C269" s="23" t="str">
        <f>IF('2. Børn_indtast'!C269="","",'2. Børn_indtast'!C269)</f>
        <v/>
      </c>
      <c r="D269" s="25">
        <f>IF(Inst_typ="Vuggestue","Vuggestue",IF(Inst_typ="Børnehave","Børnehave",IF(Inst_typ="Aldersintegreret institution","Aldersintegreret institution",IF(OR(Inst_typ="Vug og BH",Inst_typ="Kombi"),'2. Børn_indtast'!D269,0))))</f>
        <v>0</v>
      </c>
      <c r="E269" s="24" t="str">
        <f>IF('2. Børn_indtast'!E269="","",'2. Børn_indtast'!E269)</f>
        <v/>
      </c>
      <c r="F269" s="24" t="str">
        <f>IF('2. Børn_indtast'!F269="","",'2. Børn_indtast'!F269)</f>
        <v/>
      </c>
      <c r="G269" s="24" t="str">
        <f>IF('2. Børn_indtast'!G269="","",'2. Børn_indtast'!G269)</f>
        <v/>
      </c>
      <c r="H269" s="25" t="str">
        <f>IF('2. Børn_indtast'!H269="","",'2. Børn_indtast'!H269)</f>
        <v/>
      </c>
      <c r="I269" s="19" t="str">
        <f t="shared" si="54"/>
        <v>-</v>
      </c>
      <c r="J269" s="21" t="str">
        <f t="shared" si="55"/>
        <v>-</v>
      </c>
      <c r="K269" s="27">
        <f t="shared" si="56"/>
        <v>0</v>
      </c>
      <c r="L269" s="27">
        <f t="shared" si="57"/>
        <v>0</v>
      </c>
      <c r="M269" s="10">
        <f t="shared" si="58"/>
        <v>0</v>
      </c>
      <c r="N269" s="30">
        <f t="shared" si="59"/>
        <v>0</v>
      </c>
      <c r="O269" s="10">
        <f t="shared" si="60"/>
        <v>0</v>
      </c>
      <c r="P269" s="30">
        <f t="shared" si="61"/>
        <v>0</v>
      </c>
      <c r="Q269" s="27">
        <f t="shared" si="62"/>
        <v>0</v>
      </c>
      <c r="R269" s="38">
        <f t="shared" si="63"/>
        <v>0</v>
      </c>
      <c r="S269" s="39">
        <f t="shared" si="64"/>
        <v>0</v>
      </c>
      <c r="T269" s="10">
        <f t="shared" si="65"/>
        <v>0</v>
      </c>
      <c r="U269" s="30">
        <f t="shared" si="66"/>
        <v>0</v>
      </c>
      <c r="V269" s="22">
        <f t="shared" si="67"/>
        <v>0</v>
      </c>
      <c r="W269" s="22">
        <f t="shared" si="68"/>
        <v>0</v>
      </c>
      <c r="X269" s="22">
        <f t="shared" si="69"/>
        <v>0</v>
      </c>
    </row>
    <row r="270" spans="3:24" x14ac:dyDescent="0.3">
      <c r="C270" s="23" t="str">
        <f>IF('2. Børn_indtast'!C270="","",'2. Børn_indtast'!C270)</f>
        <v/>
      </c>
      <c r="D270" s="25">
        <f>IF(Inst_typ="Vuggestue","Vuggestue",IF(Inst_typ="Børnehave","Børnehave",IF(Inst_typ="Aldersintegreret institution","Aldersintegreret institution",IF(OR(Inst_typ="Vug og BH",Inst_typ="Kombi"),'2. Børn_indtast'!D270,0))))</f>
        <v>0</v>
      </c>
      <c r="E270" s="24" t="str">
        <f>IF('2. Børn_indtast'!E270="","",'2. Børn_indtast'!E270)</f>
        <v/>
      </c>
      <c r="F270" s="24" t="str">
        <f>IF('2. Børn_indtast'!F270="","",'2. Børn_indtast'!F270)</f>
        <v/>
      </c>
      <c r="G270" s="24" t="str">
        <f>IF('2. Børn_indtast'!G270="","",'2. Børn_indtast'!G270)</f>
        <v/>
      </c>
      <c r="H270" s="25" t="str">
        <f>IF('2. Børn_indtast'!H270="","",'2. Børn_indtast'!H270)</f>
        <v/>
      </c>
      <c r="I270" s="19" t="str">
        <f t="shared" si="54"/>
        <v>-</v>
      </c>
      <c r="J270" s="21" t="str">
        <f t="shared" si="55"/>
        <v>-</v>
      </c>
      <c r="K270" s="27">
        <f t="shared" si="56"/>
        <v>0</v>
      </c>
      <c r="L270" s="27">
        <f t="shared" si="57"/>
        <v>0</v>
      </c>
      <c r="M270" s="10">
        <f t="shared" si="58"/>
        <v>0</v>
      </c>
      <c r="N270" s="30">
        <f t="shared" si="59"/>
        <v>0</v>
      </c>
      <c r="O270" s="10">
        <f t="shared" si="60"/>
        <v>0</v>
      </c>
      <c r="P270" s="30">
        <f t="shared" si="61"/>
        <v>0</v>
      </c>
      <c r="Q270" s="27">
        <f t="shared" si="62"/>
        <v>0</v>
      </c>
      <c r="R270" s="38">
        <f t="shared" si="63"/>
        <v>0</v>
      </c>
      <c r="S270" s="39">
        <f t="shared" si="64"/>
        <v>0</v>
      </c>
      <c r="T270" s="10">
        <f t="shared" si="65"/>
        <v>0</v>
      </c>
      <c r="U270" s="30">
        <f t="shared" si="66"/>
        <v>0</v>
      </c>
      <c r="V270" s="22">
        <f t="shared" si="67"/>
        <v>0</v>
      </c>
      <c r="W270" s="22">
        <f t="shared" si="68"/>
        <v>0</v>
      </c>
      <c r="X270" s="22">
        <f t="shared" si="69"/>
        <v>0</v>
      </c>
    </row>
    <row r="271" spans="3:24" x14ac:dyDescent="0.3">
      <c r="C271" s="23" t="str">
        <f>IF('2. Børn_indtast'!C271="","",'2. Børn_indtast'!C271)</f>
        <v/>
      </c>
      <c r="D271" s="25">
        <f>IF(Inst_typ="Vuggestue","Vuggestue",IF(Inst_typ="Børnehave","Børnehave",IF(Inst_typ="Aldersintegreret institution","Aldersintegreret institution",IF(OR(Inst_typ="Vug og BH",Inst_typ="Kombi"),'2. Børn_indtast'!D271,0))))</f>
        <v>0</v>
      </c>
      <c r="E271" s="24" t="str">
        <f>IF('2. Børn_indtast'!E271="","",'2. Børn_indtast'!E271)</f>
        <v/>
      </c>
      <c r="F271" s="24" t="str">
        <f>IF('2. Børn_indtast'!F271="","",'2. Børn_indtast'!F271)</f>
        <v/>
      </c>
      <c r="G271" s="24" t="str">
        <f>IF('2. Børn_indtast'!G271="","",'2. Børn_indtast'!G271)</f>
        <v/>
      </c>
      <c r="H271" s="25" t="str">
        <f>IF('2. Børn_indtast'!H271="","",'2. Børn_indtast'!H271)</f>
        <v/>
      </c>
      <c r="I271" s="19" t="str">
        <f t="shared" si="54"/>
        <v>-</v>
      </c>
      <c r="J271" s="21" t="str">
        <f t="shared" si="55"/>
        <v>-</v>
      </c>
      <c r="K271" s="27">
        <f t="shared" si="56"/>
        <v>0</v>
      </c>
      <c r="L271" s="27">
        <f t="shared" si="57"/>
        <v>0</v>
      </c>
      <c r="M271" s="10">
        <f t="shared" si="58"/>
        <v>0</v>
      </c>
      <c r="N271" s="30">
        <f t="shared" si="59"/>
        <v>0</v>
      </c>
      <c r="O271" s="10">
        <f t="shared" si="60"/>
        <v>0</v>
      </c>
      <c r="P271" s="30">
        <f t="shared" si="61"/>
        <v>0</v>
      </c>
      <c r="Q271" s="27">
        <f t="shared" si="62"/>
        <v>0</v>
      </c>
      <c r="R271" s="38">
        <f t="shared" si="63"/>
        <v>0</v>
      </c>
      <c r="S271" s="39">
        <f t="shared" si="64"/>
        <v>0</v>
      </c>
      <c r="T271" s="10">
        <f t="shared" si="65"/>
        <v>0</v>
      </c>
      <c r="U271" s="30">
        <f t="shared" si="66"/>
        <v>0</v>
      </c>
      <c r="V271" s="22">
        <f t="shared" si="67"/>
        <v>0</v>
      </c>
      <c r="W271" s="22">
        <f t="shared" si="68"/>
        <v>0</v>
      </c>
      <c r="X271" s="22">
        <f t="shared" si="69"/>
        <v>0</v>
      </c>
    </row>
    <row r="272" spans="3:24" x14ac:dyDescent="0.3">
      <c r="C272" s="23" t="str">
        <f>IF('2. Børn_indtast'!C272="","",'2. Børn_indtast'!C272)</f>
        <v/>
      </c>
      <c r="D272" s="25">
        <f>IF(Inst_typ="Vuggestue","Vuggestue",IF(Inst_typ="Børnehave","Børnehave",IF(Inst_typ="Aldersintegreret institution","Aldersintegreret institution",IF(OR(Inst_typ="Vug og BH",Inst_typ="Kombi"),'2. Børn_indtast'!D272,0))))</f>
        <v>0</v>
      </c>
      <c r="E272" s="24" t="str">
        <f>IF('2. Børn_indtast'!E272="","",'2. Børn_indtast'!E272)</f>
        <v/>
      </c>
      <c r="F272" s="24" t="str">
        <f>IF('2. Børn_indtast'!F272="","",'2. Børn_indtast'!F272)</f>
        <v/>
      </c>
      <c r="G272" s="24" t="str">
        <f>IF('2. Børn_indtast'!G272="","",'2. Børn_indtast'!G272)</f>
        <v/>
      </c>
      <c r="H272" s="25" t="str">
        <f>IF('2. Børn_indtast'!H272="","",'2. Børn_indtast'!H272)</f>
        <v/>
      </c>
      <c r="I272" s="19" t="str">
        <f t="shared" si="54"/>
        <v>-</v>
      </c>
      <c r="J272" s="21" t="str">
        <f t="shared" si="55"/>
        <v>-</v>
      </c>
      <c r="K272" s="27">
        <f t="shared" si="56"/>
        <v>0</v>
      </c>
      <c r="L272" s="27">
        <f t="shared" si="57"/>
        <v>0</v>
      </c>
      <c r="M272" s="10">
        <f t="shared" si="58"/>
        <v>0</v>
      </c>
      <c r="N272" s="30">
        <f t="shared" si="59"/>
        <v>0</v>
      </c>
      <c r="O272" s="10">
        <f t="shared" si="60"/>
        <v>0</v>
      </c>
      <c r="P272" s="30">
        <f t="shared" si="61"/>
        <v>0</v>
      </c>
      <c r="Q272" s="27">
        <f t="shared" si="62"/>
        <v>0</v>
      </c>
      <c r="R272" s="38">
        <f t="shared" si="63"/>
        <v>0</v>
      </c>
      <c r="S272" s="39">
        <f t="shared" si="64"/>
        <v>0</v>
      </c>
      <c r="T272" s="10">
        <f t="shared" si="65"/>
        <v>0</v>
      </c>
      <c r="U272" s="30">
        <f t="shared" si="66"/>
        <v>0</v>
      </c>
      <c r="V272" s="22">
        <f t="shared" si="67"/>
        <v>0</v>
      </c>
      <c r="W272" s="22">
        <f t="shared" si="68"/>
        <v>0</v>
      </c>
      <c r="X272" s="22">
        <f t="shared" si="69"/>
        <v>0</v>
      </c>
    </row>
    <row r="273" spans="3:24" x14ac:dyDescent="0.3">
      <c r="C273" s="23" t="str">
        <f>IF('2. Børn_indtast'!C273="","",'2. Børn_indtast'!C273)</f>
        <v/>
      </c>
      <c r="D273" s="25">
        <f>IF(Inst_typ="Vuggestue","Vuggestue",IF(Inst_typ="Børnehave","Børnehave",IF(Inst_typ="Aldersintegreret institution","Aldersintegreret institution",IF(OR(Inst_typ="Vug og BH",Inst_typ="Kombi"),'2. Børn_indtast'!D273,0))))</f>
        <v>0</v>
      </c>
      <c r="E273" s="24" t="str">
        <f>IF('2. Børn_indtast'!E273="","",'2. Børn_indtast'!E273)</f>
        <v/>
      </c>
      <c r="F273" s="24" t="str">
        <f>IF('2. Børn_indtast'!F273="","",'2. Børn_indtast'!F273)</f>
        <v/>
      </c>
      <c r="G273" s="24" t="str">
        <f>IF('2. Børn_indtast'!G273="","",'2. Børn_indtast'!G273)</f>
        <v/>
      </c>
      <c r="H273" s="25" t="str">
        <f>IF('2. Børn_indtast'!H273="","",'2. Børn_indtast'!H273)</f>
        <v/>
      </c>
      <c r="I273" s="19" t="str">
        <f t="shared" si="54"/>
        <v>-</v>
      </c>
      <c r="J273" s="21" t="str">
        <f t="shared" si="55"/>
        <v>-</v>
      </c>
      <c r="K273" s="27">
        <f t="shared" si="56"/>
        <v>0</v>
      </c>
      <c r="L273" s="27">
        <f t="shared" si="57"/>
        <v>0</v>
      </c>
      <c r="M273" s="10">
        <f t="shared" si="58"/>
        <v>0</v>
      </c>
      <c r="N273" s="30">
        <f t="shared" si="59"/>
        <v>0</v>
      </c>
      <c r="O273" s="10">
        <f t="shared" si="60"/>
        <v>0</v>
      </c>
      <c r="P273" s="30">
        <f t="shared" si="61"/>
        <v>0</v>
      </c>
      <c r="Q273" s="27">
        <f t="shared" si="62"/>
        <v>0</v>
      </c>
      <c r="R273" s="38">
        <f t="shared" si="63"/>
        <v>0</v>
      </c>
      <c r="S273" s="39">
        <f t="shared" si="64"/>
        <v>0</v>
      </c>
      <c r="T273" s="10">
        <f t="shared" si="65"/>
        <v>0</v>
      </c>
      <c r="U273" s="30">
        <f t="shared" si="66"/>
        <v>0</v>
      </c>
      <c r="V273" s="22">
        <f t="shared" si="67"/>
        <v>0</v>
      </c>
      <c r="W273" s="22">
        <f t="shared" si="68"/>
        <v>0</v>
      </c>
      <c r="X273" s="22">
        <f t="shared" si="69"/>
        <v>0</v>
      </c>
    </row>
    <row r="274" spans="3:24" x14ac:dyDescent="0.3">
      <c r="C274" s="23" t="str">
        <f>IF('2. Børn_indtast'!C274="","",'2. Børn_indtast'!C274)</f>
        <v/>
      </c>
      <c r="D274" s="25">
        <f>IF(Inst_typ="Vuggestue","Vuggestue",IF(Inst_typ="Børnehave","Børnehave",IF(Inst_typ="Aldersintegreret institution","Aldersintegreret institution",IF(OR(Inst_typ="Vug og BH",Inst_typ="Kombi"),'2. Børn_indtast'!D274,0))))</f>
        <v>0</v>
      </c>
      <c r="E274" s="24" t="str">
        <f>IF('2. Børn_indtast'!E274="","",'2. Børn_indtast'!E274)</f>
        <v/>
      </c>
      <c r="F274" s="24" t="str">
        <f>IF('2. Børn_indtast'!F274="","",'2. Børn_indtast'!F274)</f>
        <v/>
      </c>
      <c r="G274" s="24" t="str">
        <f>IF('2. Børn_indtast'!G274="","",'2. Børn_indtast'!G274)</f>
        <v/>
      </c>
      <c r="H274" s="25" t="str">
        <f>IF('2. Børn_indtast'!H274="","",'2. Børn_indtast'!H274)</f>
        <v/>
      </c>
      <c r="I274" s="19" t="str">
        <f t="shared" si="54"/>
        <v>-</v>
      </c>
      <c r="J274" s="21" t="str">
        <f t="shared" si="55"/>
        <v>-</v>
      </c>
      <c r="K274" s="27">
        <f t="shared" si="56"/>
        <v>0</v>
      </c>
      <c r="L274" s="27">
        <f t="shared" si="57"/>
        <v>0</v>
      </c>
      <c r="M274" s="10">
        <f t="shared" si="58"/>
        <v>0</v>
      </c>
      <c r="N274" s="30">
        <f t="shared" si="59"/>
        <v>0</v>
      </c>
      <c r="O274" s="10">
        <f t="shared" si="60"/>
        <v>0</v>
      </c>
      <c r="P274" s="30">
        <f t="shared" si="61"/>
        <v>0</v>
      </c>
      <c r="Q274" s="27">
        <f t="shared" si="62"/>
        <v>0</v>
      </c>
      <c r="R274" s="38">
        <f t="shared" si="63"/>
        <v>0</v>
      </c>
      <c r="S274" s="39">
        <f t="shared" si="64"/>
        <v>0</v>
      </c>
      <c r="T274" s="10">
        <f t="shared" si="65"/>
        <v>0</v>
      </c>
      <c r="U274" s="30">
        <f t="shared" si="66"/>
        <v>0</v>
      </c>
      <c r="V274" s="22">
        <f t="shared" si="67"/>
        <v>0</v>
      </c>
      <c r="W274" s="22">
        <f t="shared" si="68"/>
        <v>0</v>
      </c>
      <c r="X274" s="22">
        <f t="shared" si="69"/>
        <v>0</v>
      </c>
    </row>
    <row r="275" spans="3:24" x14ac:dyDescent="0.3">
      <c r="C275" s="23" t="str">
        <f>IF('2. Børn_indtast'!C275="","",'2. Børn_indtast'!C275)</f>
        <v/>
      </c>
      <c r="D275" s="25">
        <f>IF(Inst_typ="Vuggestue","Vuggestue",IF(Inst_typ="Børnehave","Børnehave",IF(Inst_typ="Aldersintegreret institution","Aldersintegreret institution",IF(OR(Inst_typ="Vug og BH",Inst_typ="Kombi"),'2. Børn_indtast'!D275,0))))</f>
        <v>0</v>
      </c>
      <c r="E275" s="24" t="str">
        <f>IF('2. Børn_indtast'!E275="","",'2. Børn_indtast'!E275)</f>
        <v/>
      </c>
      <c r="F275" s="24" t="str">
        <f>IF('2. Børn_indtast'!F275="","",'2. Børn_indtast'!F275)</f>
        <v/>
      </c>
      <c r="G275" s="24" t="str">
        <f>IF('2. Børn_indtast'!G275="","",'2. Børn_indtast'!G275)</f>
        <v/>
      </c>
      <c r="H275" s="25" t="str">
        <f>IF('2. Børn_indtast'!H275="","",'2. Børn_indtast'!H275)</f>
        <v/>
      </c>
      <c r="I275" s="19" t="str">
        <f t="shared" ref="I275:I338" si="70">IF(E275="","-",IF(D275="Vuggestue","Ikke relevant",IF(D275="Børnehave","Ikke relevant",IF(D275="Aldersintegreret institution",IF(opryk_regel=1,DATE(YEAR(E275)+opryk_aar,MONTH(E275)+opryk_maaned,DAY(E275)-DAY(E275)+1),DATE(YEAR(E275)+opryk_aar,MONTH(E275)+opryk_maaned,DAY(E275)))))))</f>
        <v>-</v>
      </c>
      <c r="J275" s="21" t="str">
        <f t="shared" si="55"/>
        <v>-</v>
      </c>
      <c r="K275" s="27">
        <f t="shared" si="56"/>
        <v>0</v>
      </c>
      <c r="L275" s="27">
        <f t="shared" si="57"/>
        <v>0</v>
      </c>
      <c r="M275" s="10">
        <f t="shared" si="58"/>
        <v>0</v>
      </c>
      <c r="N275" s="30">
        <f t="shared" si="59"/>
        <v>0</v>
      </c>
      <c r="O275" s="10">
        <f t="shared" si="60"/>
        <v>0</v>
      </c>
      <c r="P275" s="30">
        <f t="shared" si="61"/>
        <v>0</v>
      </c>
      <c r="Q275" s="27">
        <f t="shared" si="62"/>
        <v>0</v>
      </c>
      <c r="R275" s="38">
        <f t="shared" si="63"/>
        <v>0</v>
      </c>
      <c r="S275" s="39">
        <f t="shared" si="64"/>
        <v>0</v>
      </c>
      <c r="T275" s="10">
        <f t="shared" si="65"/>
        <v>0</v>
      </c>
      <c r="U275" s="30">
        <f t="shared" si="66"/>
        <v>0</v>
      </c>
      <c r="V275" s="22">
        <f t="shared" si="67"/>
        <v>0</v>
      </c>
      <c r="W275" s="22">
        <f t="shared" si="68"/>
        <v>0</v>
      </c>
      <c r="X275" s="22">
        <f t="shared" si="69"/>
        <v>0</v>
      </c>
    </row>
    <row r="276" spans="3:24" x14ac:dyDescent="0.3">
      <c r="C276" s="23" t="str">
        <f>IF('2. Børn_indtast'!C276="","",'2. Børn_indtast'!C276)</f>
        <v/>
      </c>
      <c r="D276" s="25">
        <f>IF(Inst_typ="Vuggestue","Vuggestue",IF(Inst_typ="Børnehave","Børnehave",IF(Inst_typ="Aldersintegreret institution","Aldersintegreret institution",IF(OR(Inst_typ="Vug og BH",Inst_typ="Kombi"),'2. Børn_indtast'!D276,0))))</f>
        <v>0</v>
      </c>
      <c r="E276" s="24" t="str">
        <f>IF('2. Børn_indtast'!E276="","",'2. Børn_indtast'!E276)</f>
        <v/>
      </c>
      <c r="F276" s="24" t="str">
        <f>IF('2. Børn_indtast'!F276="","",'2. Børn_indtast'!F276)</f>
        <v/>
      </c>
      <c r="G276" s="24" t="str">
        <f>IF('2. Børn_indtast'!G276="","",'2. Børn_indtast'!G276)</f>
        <v/>
      </c>
      <c r="H276" s="25" t="str">
        <f>IF('2. Børn_indtast'!H276="","",'2. Børn_indtast'!H276)</f>
        <v/>
      </c>
      <c r="I276" s="19" t="str">
        <f t="shared" si="70"/>
        <v>-</v>
      </c>
      <c r="J276" s="21" t="str">
        <f t="shared" ref="J276:J339" si="71">IF(E276="","-",DATE(YEAR(E276)+3,MONTH(E276)+1,DAY(E276)-DAY(E276)+1))</f>
        <v>-</v>
      </c>
      <c r="K276" s="27">
        <f t="shared" ref="K276:K339" si="72">IF(H276="",0,IF(AND(H276&gt;0,OR(H276&lt;25,H276=25)),0.5,IF(OR(AND(H276&gt;25,H276&lt;35),H276=35),0.75,IF(H276&gt;35,1,0))))</f>
        <v>0</v>
      </c>
      <c r="L276" s="27">
        <f t="shared" ref="L276:L339" si="73">IF(OR(F276="",G276=""),0,IF(D276="Børnehave",0,IF(D276="Vuggestue",G276-F276+1,IF(D276="Aldersintegreret institution",
IF(G276&lt;I276,G276-F276+1,
IF(AND(F276&lt;I276,G276&gt;=I276),I276-F276,
IF(I276&gt;=F276,0,0)))))))</f>
        <v>0</v>
      </c>
      <c r="M276" s="10">
        <f t="shared" ref="M276:M339" si="74">IF(OR(F276="",G276=""),0,IF(OR(D276="Vuggestue",D276="Aldersintegreret institution"),0,
IF(AND(F276&lt;J276,G276&lt;J276),G276-F276+1,
IF(AND(F276&lt;J276,G276&gt;=J276),J276-F276,
IF(F276&gt;=J276,0)))))</f>
        <v>0</v>
      </c>
      <c r="N276" s="30">
        <f t="shared" ref="N276:N339" si="75">IF(OR(F276="",G276=""),0,IF(OR(D276="Vuggestue",D276="Aldersintegreret institution"),0,
IF(F276&gt;=J276,G276-F276+1,
IF(AND(F276&lt;J276,G276&gt;=J276),G276-J276+1,
IF(AND(F276&lt;J276,G276&lt;J276),0)))))</f>
        <v>0</v>
      </c>
      <c r="O276" s="10">
        <f t="shared" ref="O276:O339" si="76">IF(OR(F276="",G276=""),0,
IF(OR(D276="Vuggestue",D276="Børnhave"),0,
IF(F276&gt;=J276,0,
IF(AND(F276&lt;J276,G276&lt;I276),0,
IF(AND(F276&lt;=J276,J276&lt;=I276),0,
IF(AND(F276&lt;J276,F276&lt;=I276,G276&lt;J276,I276&lt;J276),G276-I276+1,
IF(AND(F276&lt;J276,F276&lt;=I276,G276&gt;=J276,I276&lt;J276),J276-I276,
IF(AND(F276&lt;J276,F276&gt;=I276,G276&gt;=J276),J276-F276,
IF(AND(F276&lt;J276,F276&gt;=I276,G276&lt;J276),G276-F276+1,
IF(AND(F276&lt;J276,F276&gt;=I276,G276=J276),G276-F276,
))))))))))</f>
        <v>0</v>
      </c>
      <c r="P276" s="30">
        <f t="shared" ref="P276:P339" si="77">IF(OR(F276="",G276=""),0,
IF(OR(D276="Vuggestue",D276="Børnehave"),0,
IF(G276&lt;J276,0,
IF(AND(F276&gt;=I276,F276&gt;=J276),G276-F276+1,
IF(AND(F276&gt;=I276,F276&lt;J276),G276-J276+1,
IF(AND(F276&lt;=I276,I276&lt;=J276,G276&gt;=J276),G276-J276+1,
IF(AND(F276&lt;=I276,I276&gt;=J276,G276&gt;=I276),G276-I276+1,
0)))))))</f>
        <v>0</v>
      </c>
      <c r="Q276" s="27">
        <f t="shared" ref="Q276:Q339" si="78">L276/år_dage*$K276</f>
        <v>0</v>
      </c>
      <c r="R276" s="38">
        <f t="shared" ref="R276:R339" si="79">M276/år_dage*$K276</f>
        <v>0</v>
      </c>
      <c r="S276" s="39">
        <f t="shared" ref="S276:S339" si="80">N276/år_dage*$K276</f>
        <v>0</v>
      </c>
      <c r="T276" s="10">
        <f t="shared" ref="T276:T339" si="81">O276/år_dage*$K276</f>
        <v>0</v>
      </c>
      <c r="U276" s="30">
        <f t="shared" ref="U276:U339" si="82">P276/år_dage*$K276</f>
        <v>0</v>
      </c>
      <c r="V276" s="22">
        <f t="shared" ref="V276:V339" si="83">Q276</f>
        <v>0</v>
      </c>
      <c r="W276" s="22">
        <f t="shared" ref="W276:W339" si="84">IF(D276="Børnehave",R276,IF(D276="Aldersintegreret institution",T276,0))</f>
        <v>0</v>
      </c>
      <c r="X276" s="22">
        <f t="shared" ref="X276:X339" si="85">IF(D276="Børnehave",S276,IF(D276="Aldersintegreret institution",U276,0))</f>
        <v>0</v>
      </c>
    </row>
    <row r="277" spans="3:24" x14ac:dyDescent="0.3">
      <c r="C277" s="23" t="str">
        <f>IF('2. Børn_indtast'!C277="","",'2. Børn_indtast'!C277)</f>
        <v/>
      </c>
      <c r="D277" s="25">
        <f>IF(Inst_typ="Vuggestue","Vuggestue",IF(Inst_typ="Børnehave","Børnehave",IF(Inst_typ="Aldersintegreret institution","Aldersintegreret institution",IF(OR(Inst_typ="Vug og BH",Inst_typ="Kombi"),'2. Børn_indtast'!D277,0))))</f>
        <v>0</v>
      </c>
      <c r="E277" s="24" t="str">
        <f>IF('2. Børn_indtast'!E277="","",'2. Børn_indtast'!E277)</f>
        <v/>
      </c>
      <c r="F277" s="24" t="str">
        <f>IF('2. Børn_indtast'!F277="","",'2. Børn_indtast'!F277)</f>
        <v/>
      </c>
      <c r="G277" s="24" t="str">
        <f>IF('2. Børn_indtast'!G277="","",'2. Børn_indtast'!G277)</f>
        <v/>
      </c>
      <c r="H277" s="25" t="str">
        <f>IF('2. Børn_indtast'!H277="","",'2. Børn_indtast'!H277)</f>
        <v/>
      </c>
      <c r="I277" s="19" t="str">
        <f t="shared" si="70"/>
        <v>-</v>
      </c>
      <c r="J277" s="21" t="str">
        <f t="shared" si="71"/>
        <v>-</v>
      </c>
      <c r="K277" s="27">
        <f t="shared" si="72"/>
        <v>0</v>
      </c>
      <c r="L277" s="27">
        <f t="shared" si="73"/>
        <v>0</v>
      </c>
      <c r="M277" s="10">
        <f t="shared" si="74"/>
        <v>0</v>
      </c>
      <c r="N277" s="30">
        <f t="shared" si="75"/>
        <v>0</v>
      </c>
      <c r="O277" s="10">
        <f t="shared" si="76"/>
        <v>0</v>
      </c>
      <c r="P277" s="30">
        <f t="shared" si="77"/>
        <v>0</v>
      </c>
      <c r="Q277" s="27">
        <f t="shared" si="78"/>
        <v>0</v>
      </c>
      <c r="R277" s="38">
        <f t="shared" si="79"/>
        <v>0</v>
      </c>
      <c r="S277" s="39">
        <f t="shared" si="80"/>
        <v>0</v>
      </c>
      <c r="T277" s="10">
        <f t="shared" si="81"/>
        <v>0</v>
      </c>
      <c r="U277" s="30">
        <f t="shared" si="82"/>
        <v>0</v>
      </c>
      <c r="V277" s="22">
        <f t="shared" si="83"/>
        <v>0</v>
      </c>
      <c r="W277" s="22">
        <f t="shared" si="84"/>
        <v>0</v>
      </c>
      <c r="X277" s="22">
        <f t="shared" si="85"/>
        <v>0</v>
      </c>
    </row>
    <row r="278" spans="3:24" x14ac:dyDescent="0.3">
      <c r="C278" s="23" t="str">
        <f>IF('2. Børn_indtast'!C278="","",'2. Børn_indtast'!C278)</f>
        <v/>
      </c>
      <c r="D278" s="25">
        <f>IF(Inst_typ="Vuggestue","Vuggestue",IF(Inst_typ="Børnehave","Børnehave",IF(Inst_typ="Aldersintegreret institution","Aldersintegreret institution",IF(OR(Inst_typ="Vug og BH",Inst_typ="Kombi"),'2. Børn_indtast'!D278,0))))</f>
        <v>0</v>
      </c>
      <c r="E278" s="24" t="str">
        <f>IF('2. Børn_indtast'!E278="","",'2. Børn_indtast'!E278)</f>
        <v/>
      </c>
      <c r="F278" s="24" t="str">
        <f>IF('2. Børn_indtast'!F278="","",'2. Børn_indtast'!F278)</f>
        <v/>
      </c>
      <c r="G278" s="24" t="str">
        <f>IF('2. Børn_indtast'!G278="","",'2. Børn_indtast'!G278)</f>
        <v/>
      </c>
      <c r="H278" s="25" t="str">
        <f>IF('2. Børn_indtast'!H278="","",'2. Børn_indtast'!H278)</f>
        <v/>
      </c>
      <c r="I278" s="19" t="str">
        <f t="shared" si="70"/>
        <v>-</v>
      </c>
      <c r="J278" s="21" t="str">
        <f t="shared" si="71"/>
        <v>-</v>
      </c>
      <c r="K278" s="27">
        <f t="shared" si="72"/>
        <v>0</v>
      </c>
      <c r="L278" s="27">
        <f t="shared" si="73"/>
        <v>0</v>
      </c>
      <c r="M278" s="10">
        <f t="shared" si="74"/>
        <v>0</v>
      </c>
      <c r="N278" s="30">
        <f t="shared" si="75"/>
        <v>0</v>
      </c>
      <c r="O278" s="10">
        <f t="shared" si="76"/>
        <v>0</v>
      </c>
      <c r="P278" s="30">
        <f t="shared" si="77"/>
        <v>0</v>
      </c>
      <c r="Q278" s="27">
        <f t="shared" si="78"/>
        <v>0</v>
      </c>
      <c r="R278" s="38">
        <f t="shared" si="79"/>
        <v>0</v>
      </c>
      <c r="S278" s="39">
        <f t="shared" si="80"/>
        <v>0</v>
      </c>
      <c r="T278" s="10">
        <f t="shared" si="81"/>
        <v>0</v>
      </c>
      <c r="U278" s="30">
        <f t="shared" si="82"/>
        <v>0</v>
      </c>
      <c r="V278" s="22">
        <f t="shared" si="83"/>
        <v>0</v>
      </c>
      <c r="W278" s="22">
        <f t="shared" si="84"/>
        <v>0</v>
      </c>
      <c r="X278" s="22">
        <f t="shared" si="85"/>
        <v>0</v>
      </c>
    </row>
    <row r="279" spans="3:24" x14ac:dyDescent="0.3">
      <c r="C279" s="23" t="str">
        <f>IF('2. Børn_indtast'!C279="","",'2. Børn_indtast'!C279)</f>
        <v/>
      </c>
      <c r="D279" s="25">
        <f>IF(Inst_typ="Vuggestue","Vuggestue",IF(Inst_typ="Børnehave","Børnehave",IF(Inst_typ="Aldersintegreret institution","Aldersintegreret institution",IF(OR(Inst_typ="Vug og BH",Inst_typ="Kombi"),'2. Børn_indtast'!D279,0))))</f>
        <v>0</v>
      </c>
      <c r="E279" s="24" t="str">
        <f>IF('2. Børn_indtast'!E279="","",'2. Børn_indtast'!E279)</f>
        <v/>
      </c>
      <c r="F279" s="24" t="str">
        <f>IF('2. Børn_indtast'!F279="","",'2. Børn_indtast'!F279)</f>
        <v/>
      </c>
      <c r="G279" s="24" t="str">
        <f>IF('2. Børn_indtast'!G279="","",'2. Børn_indtast'!G279)</f>
        <v/>
      </c>
      <c r="H279" s="25" t="str">
        <f>IF('2. Børn_indtast'!H279="","",'2. Børn_indtast'!H279)</f>
        <v/>
      </c>
      <c r="I279" s="19" t="str">
        <f t="shared" si="70"/>
        <v>-</v>
      </c>
      <c r="J279" s="21" t="str">
        <f t="shared" si="71"/>
        <v>-</v>
      </c>
      <c r="K279" s="27">
        <f t="shared" si="72"/>
        <v>0</v>
      </c>
      <c r="L279" s="27">
        <f t="shared" si="73"/>
        <v>0</v>
      </c>
      <c r="M279" s="10">
        <f t="shared" si="74"/>
        <v>0</v>
      </c>
      <c r="N279" s="30">
        <f t="shared" si="75"/>
        <v>0</v>
      </c>
      <c r="O279" s="10">
        <f t="shared" si="76"/>
        <v>0</v>
      </c>
      <c r="P279" s="30">
        <f t="shared" si="77"/>
        <v>0</v>
      </c>
      <c r="Q279" s="27">
        <f t="shared" si="78"/>
        <v>0</v>
      </c>
      <c r="R279" s="38">
        <f t="shared" si="79"/>
        <v>0</v>
      </c>
      <c r="S279" s="39">
        <f t="shared" si="80"/>
        <v>0</v>
      </c>
      <c r="T279" s="10">
        <f t="shared" si="81"/>
        <v>0</v>
      </c>
      <c r="U279" s="30">
        <f t="shared" si="82"/>
        <v>0</v>
      </c>
      <c r="V279" s="22">
        <f t="shared" si="83"/>
        <v>0</v>
      </c>
      <c r="W279" s="22">
        <f t="shared" si="84"/>
        <v>0</v>
      </c>
      <c r="X279" s="22">
        <f t="shared" si="85"/>
        <v>0</v>
      </c>
    </row>
    <row r="280" spans="3:24" x14ac:dyDescent="0.3">
      <c r="C280" s="23" t="str">
        <f>IF('2. Børn_indtast'!C280="","",'2. Børn_indtast'!C280)</f>
        <v/>
      </c>
      <c r="D280" s="25">
        <f>IF(Inst_typ="Vuggestue","Vuggestue",IF(Inst_typ="Børnehave","Børnehave",IF(Inst_typ="Aldersintegreret institution","Aldersintegreret institution",IF(OR(Inst_typ="Vug og BH",Inst_typ="Kombi"),'2. Børn_indtast'!D280,0))))</f>
        <v>0</v>
      </c>
      <c r="E280" s="24" t="str">
        <f>IF('2. Børn_indtast'!E280="","",'2. Børn_indtast'!E280)</f>
        <v/>
      </c>
      <c r="F280" s="24" t="str">
        <f>IF('2. Børn_indtast'!F280="","",'2. Børn_indtast'!F280)</f>
        <v/>
      </c>
      <c r="G280" s="24" t="str">
        <f>IF('2. Børn_indtast'!G280="","",'2. Børn_indtast'!G280)</f>
        <v/>
      </c>
      <c r="H280" s="25" t="str">
        <f>IF('2. Børn_indtast'!H280="","",'2. Børn_indtast'!H280)</f>
        <v/>
      </c>
      <c r="I280" s="19" t="str">
        <f t="shared" si="70"/>
        <v>-</v>
      </c>
      <c r="J280" s="21" t="str">
        <f t="shared" si="71"/>
        <v>-</v>
      </c>
      <c r="K280" s="27">
        <f t="shared" si="72"/>
        <v>0</v>
      </c>
      <c r="L280" s="27">
        <f t="shared" si="73"/>
        <v>0</v>
      </c>
      <c r="M280" s="10">
        <f t="shared" si="74"/>
        <v>0</v>
      </c>
      <c r="N280" s="30">
        <f t="shared" si="75"/>
        <v>0</v>
      </c>
      <c r="O280" s="10">
        <f t="shared" si="76"/>
        <v>0</v>
      </c>
      <c r="P280" s="30">
        <f t="shared" si="77"/>
        <v>0</v>
      </c>
      <c r="Q280" s="27">
        <f t="shared" si="78"/>
        <v>0</v>
      </c>
      <c r="R280" s="38">
        <f t="shared" si="79"/>
        <v>0</v>
      </c>
      <c r="S280" s="39">
        <f t="shared" si="80"/>
        <v>0</v>
      </c>
      <c r="T280" s="10">
        <f t="shared" si="81"/>
        <v>0</v>
      </c>
      <c r="U280" s="30">
        <f t="shared" si="82"/>
        <v>0</v>
      </c>
      <c r="V280" s="22">
        <f t="shared" si="83"/>
        <v>0</v>
      </c>
      <c r="W280" s="22">
        <f t="shared" si="84"/>
        <v>0</v>
      </c>
      <c r="X280" s="22">
        <f t="shared" si="85"/>
        <v>0</v>
      </c>
    </row>
    <row r="281" spans="3:24" x14ac:dyDescent="0.3">
      <c r="C281" s="23" t="str">
        <f>IF('2. Børn_indtast'!C281="","",'2. Børn_indtast'!C281)</f>
        <v/>
      </c>
      <c r="D281" s="25">
        <f>IF(Inst_typ="Vuggestue","Vuggestue",IF(Inst_typ="Børnehave","Børnehave",IF(Inst_typ="Aldersintegreret institution","Aldersintegreret institution",IF(OR(Inst_typ="Vug og BH",Inst_typ="Kombi"),'2. Børn_indtast'!D281,0))))</f>
        <v>0</v>
      </c>
      <c r="E281" s="24" t="str">
        <f>IF('2. Børn_indtast'!E281="","",'2. Børn_indtast'!E281)</f>
        <v/>
      </c>
      <c r="F281" s="24" t="str">
        <f>IF('2. Børn_indtast'!F281="","",'2. Børn_indtast'!F281)</f>
        <v/>
      </c>
      <c r="G281" s="24" t="str">
        <f>IF('2. Børn_indtast'!G281="","",'2. Børn_indtast'!G281)</f>
        <v/>
      </c>
      <c r="H281" s="25" t="str">
        <f>IF('2. Børn_indtast'!H281="","",'2. Børn_indtast'!H281)</f>
        <v/>
      </c>
      <c r="I281" s="19" t="str">
        <f t="shared" si="70"/>
        <v>-</v>
      </c>
      <c r="J281" s="21" t="str">
        <f t="shared" si="71"/>
        <v>-</v>
      </c>
      <c r="K281" s="27">
        <f t="shared" si="72"/>
        <v>0</v>
      </c>
      <c r="L281" s="27">
        <f t="shared" si="73"/>
        <v>0</v>
      </c>
      <c r="M281" s="10">
        <f t="shared" si="74"/>
        <v>0</v>
      </c>
      <c r="N281" s="30">
        <f t="shared" si="75"/>
        <v>0</v>
      </c>
      <c r="O281" s="10">
        <f t="shared" si="76"/>
        <v>0</v>
      </c>
      <c r="P281" s="30">
        <f t="shared" si="77"/>
        <v>0</v>
      </c>
      <c r="Q281" s="27">
        <f t="shared" si="78"/>
        <v>0</v>
      </c>
      <c r="R281" s="38">
        <f t="shared" si="79"/>
        <v>0</v>
      </c>
      <c r="S281" s="39">
        <f t="shared" si="80"/>
        <v>0</v>
      </c>
      <c r="T281" s="10">
        <f t="shared" si="81"/>
        <v>0</v>
      </c>
      <c r="U281" s="30">
        <f t="shared" si="82"/>
        <v>0</v>
      </c>
      <c r="V281" s="22">
        <f t="shared" si="83"/>
        <v>0</v>
      </c>
      <c r="W281" s="22">
        <f t="shared" si="84"/>
        <v>0</v>
      </c>
      <c r="X281" s="22">
        <f t="shared" si="85"/>
        <v>0</v>
      </c>
    </row>
    <row r="282" spans="3:24" x14ac:dyDescent="0.3">
      <c r="C282" s="23" t="str">
        <f>IF('2. Børn_indtast'!C282="","",'2. Børn_indtast'!C282)</f>
        <v/>
      </c>
      <c r="D282" s="25">
        <f>IF(Inst_typ="Vuggestue","Vuggestue",IF(Inst_typ="Børnehave","Børnehave",IF(Inst_typ="Aldersintegreret institution","Aldersintegreret institution",IF(OR(Inst_typ="Vug og BH",Inst_typ="Kombi"),'2. Børn_indtast'!D282,0))))</f>
        <v>0</v>
      </c>
      <c r="E282" s="24" t="str">
        <f>IF('2. Børn_indtast'!E282="","",'2. Børn_indtast'!E282)</f>
        <v/>
      </c>
      <c r="F282" s="24" t="str">
        <f>IF('2. Børn_indtast'!F282="","",'2. Børn_indtast'!F282)</f>
        <v/>
      </c>
      <c r="G282" s="24" t="str">
        <f>IF('2. Børn_indtast'!G282="","",'2. Børn_indtast'!G282)</f>
        <v/>
      </c>
      <c r="H282" s="25" t="str">
        <f>IF('2. Børn_indtast'!H282="","",'2. Børn_indtast'!H282)</f>
        <v/>
      </c>
      <c r="I282" s="19" t="str">
        <f t="shared" si="70"/>
        <v>-</v>
      </c>
      <c r="J282" s="21" t="str">
        <f t="shared" si="71"/>
        <v>-</v>
      </c>
      <c r="K282" s="27">
        <f t="shared" si="72"/>
        <v>0</v>
      </c>
      <c r="L282" s="27">
        <f t="shared" si="73"/>
        <v>0</v>
      </c>
      <c r="M282" s="10">
        <f t="shared" si="74"/>
        <v>0</v>
      </c>
      <c r="N282" s="30">
        <f t="shared" si="75"/>
        <v>0</v>
      </c>
      <c r="O282" s="10">
        <f t="shared" si="76"/>
        <v>0</v>
      </c>
      <c r="P282" s="30">
        <f t="shared" si="77"/>
        <v>0</v>
      </c>
      <c r="Q282" s="27">
        <f t="shared" si="78"/>
        <v>0</v>
      </c>
      <c r="R282" s="38">
        <f t="shared" si="79"/>
        <v>0</v>
      </c>
      <c r="S282" s="39">
        <f t="shared" si="80"/>
        <v>0</v>
      </c>
      <c r="T282" s="10">
        <f t="shared" si="81"/>
        <v>0</v>
      </c>
      <c r="U282" s="30">
        <f t="shared" si="82"/>
        <v>0</v>
      </c>
      <c r="V282" s="22">
        <f t="shared" si="83"/>
        <v>0</v>
      </c>
      <c r="W282" s="22">
        <f t="shared" si="84"/>
        <v>0</v>
      </c>
      <c r="X282" s="22">
        <f t="shared" si="85"/>
        <v>0</v>
      </c>
    </row>
    <row r="283" spans="3:24" x14ac:dyDescent="0.3">
      <c r="C283" s="23" t="str">
        <f>IF('2. Børn_indtast'!C283="","",'2. Børn_indtast'!C283)</f>
        <v/>
      </c>
      <c r="D283" s="25">
        <f>IF(Inst_typ="Vuggestue","Vuggestue",IF(Inst_typ="Børnehave","Børnehave",IF(Inst_typ="Aldersintegreret institution","Aldersintegreret institution",IF(OR(Inst_typ="Vug og BH",Inst_typ="Kombi"),'2. Børn_indtast'!D283,0))))</f>
        <v>0</v>
      </c>
      <c r="E283" s="24" t="str">
        <f>IF('2. Børn_indtast'!E283="","",'2. Børn_indtast'!E283)</f>
        <v/>
      </c>
      <c r="F283" s="24" t="str">
        <f>IF('2. Børn_indtast'!F283="","",'2. Børn_indtast'!F283)</f>
        <v/>
      </c>
      <c r="G283" s="24" t="str">
        <f>IF('2. Børn_indtast'!G283="","",'2. Børn_indtast'!G283)</f>
        <v/>
      </c>
      <c r="H283" s="25" t="str">
        <f>IF('2. Børn_indtast'!H283="","",'2. Børn_indtast'!H283)</f>
        <v/>
      </c>
      <c r="I283" s="19" t="str">
        <f t="shared" si="70"/>
        <v>-</v>
      </c>
      <c r="J283" s="21" t="str">
        <f t="shared" si="71"/>
        <v>-</v>
      </c>
      <c r="K283" s="27">
        <f t="shared" si="72"/>
        <v>0</v>
      </c>
      <c r="L283" s="27">
        <f t="shared" si="73"/>
        <v>0</v>
      </c>
      <c r="M283" s="10">
        <f t="shared" si="74"/>
        <v>0</v>
      </c>
      <c r="N283" s="30">
        <f t="shared" si="75"/>
        <v>0</v>
      </c>
      <c r="O283" s="10">
        <f t="shared" si="76"/>
        <v>0</v>
      </c>
      <c r="P283" s="30">
        <f t="shared" si="77"/>
        <v>0</v>
      </c>
      <c r="Q283" s="27">
        <f t="shared" si="78"/>
        <v>0</v>
      </c>
      <c r="R283" s="38">
        <f t="shared" si="79"/>
        <v>0</v>
      </c>
      <c r="S283" s="39">
        <f t="shared" si="80"/>
        <v>0</v>
      </c>
      <c r="T283" s="10">
        <f t="shared" si="81"/>
        <v>0</v>
      </c>
      <c r="U283" s="30">
        <f t="shared" si="82"/>
        <v>0</v>
      </c>
      <c r="V283" s="22">
        <f t="shared" si="83"/>
        <v>0</v>
      </c>
      <c r="W283" s="22">
        <f t="shared" si="84"/>
        <v>0</v>
      </c>
      <c r="X283" s="22">
        <f t="shared" si="85"/>
        <v>0</v>
      </c>
    </row>
    <row r="284" spans="3:24" x14ac:dyDescent="0.3">
      <c r="C284" s="23" t="str">
        <f>IF('2. Børn_indtast'!C284="","",'2. Børn_indtast'!C284)</f>
        <v/>
      </c>
      <c r="D284" s="25">
        <f>IF(Inst_typ="Vuggestue","Vuggestue",IF(Inst_typ="Børnehave","Børnehave",IF(Inst_typ="Aldersintegreret institution","Aldersintegreret institution",IF(OR(Inst_typ="Vug og BH",Inst_typ="Kombi"),'2. Børn_indtast'!D284,0))))</f>
        <v>0</v>
      </c>
      <c r="E284" s="24" t="str">
        <f>IF('2. Børn_indtast'!E284="","",'2. Børn_indtast'!E284)</f>
        <v/>
      </c>
      <c r="F284" s="24" t="str">
        <f>IF('2. Børn_indtast'!F284="","",'2. Børn_indtast'!F284)</f>
        <v/>
      </c>
      <c r="G284" s="24" t="str">
        <f>IF('2. Børn_indtast'!G284="","",'2. Børn_indtast'!G284)</f>
        <v/>
      </c>
      <c r="H284" s="25" t="str">
        <f>IF('2. Børn_indtast'!H284="","",'2. Børn_indtast'!H284)</f>
        <v/>
      </c>
      <c r="I284" s="19" t="str">
        <f t="shared" si="70"/>
        <v>-</v>
      </c>
      <c r="J284" s="21" t="str">
        <f t="shared" si="71"/>
        <v>-</v>
      </c>
      <c r="K284" s="27">
        <f t="shared" si="72"/>
        <v>0</v>
      </c>
      <c r="L284" s="27">
        <f t="shared" si="73"/>
        <v>0</v>
      </c>
      <c r="M284" s="10">
        <f t="shared" si="74"/>
        <v>0</v>
      </c>
      <c r="N284" s="30">
        <f t="shared" si="75"/>
        <v>0</v>
      </c>
      <c r="O284" s="10">
        <f t="shared" si="76"/>
        <v>0</v>
      </c>
      <c r="P284" s="30">
        <f t="shared" si="77"/>
        <v>0</v>
      </c>
      <c r="Q284" s="27">
        <f t="shared" si="78"/>
        <v>0</v>
      </c>
      <c r="R284" s="38">
        <f t="shared" si="79"/>
        <v>0</v>
      </c>
      <c r="S284" s="39">
        <f t="shared" si="80"/>
        <v>0</v>
      </c>
      <c r="T284" s="10">
        <f t="shared" si="81"/>
        <v>0</v>
      </c>
      <c r="U284" s="30">
        <f t="shared" si="82"/>
        <v>0</v>
      </c>
      <c r="V284" s="22">
        <f t="shared" si="83"/>
        <v>0</v>
      </c>
      <c r="W284" s="22">
        <f t="shared" si="84"/>
        <v>0</v>
      </c>
      <c r="X284" s="22">
        <f t="shared" si="85"/>
        <v>0</v>
      </c>
    </row>
    <row r="285" spans="3:24" x14ac:dyDescent="0.3">
      <c r="C285" s="23" t="str">
        <f>IF('2. Børn_indtast'!C285="","",'2. Børn_indtast'!C285)</f>
        <v/>
      </c>
      <c r="D285" s="25">
        <f>IF(Inst_typ="Vuggestue","Vuggestue",IF(Inst_typ="Børnehave","Børnehave",IF(Inst_typ="Aldersintegreret institution","Aldersintegreret institution",IF(OR(Inst_typ="Vug og BH",Inst_typ="Kombi"),'2. Børn_indtast'!D285,0))))</f>
        <v>0</v>
      </c>
      <c r="E285" s="24" t="str">
        <f>IF('2. Børn_indtast'!E285="","",'2. Børn_indtast'!E285)</f>
        <v/>
      </c>
      <c r="F285" s="24" t="str">
        <f>IF('2. Børn_indtast'!F285="","",'2. Børn_indtast'!F285)</f>
        <v/>
      </c>
      <c r="G285" s="24" t="str">
        <f>IF('2. Børn_indtast'!G285="","",'2. Børn_indtast'!G285)</f>
        <v/>
      </c>
      <c r="H285" s="25" t="str">
        <f>IF('2. Børn_indtast'!H285="","",'2. Børn_indtast'!H285)</f>
        <v/>
      </c>
      <c r="I285" s="19" t="str">
        <f t="shared" si="70"/>
        <v>-</v>
      </c>
      <c r="J285" s="21" t="str">
        <f t="shared" si="71"/>
        <v>-</v>
      </c>
      <c r="K285" s="27">
        <f t="shared" si="72"/>
        <v>0</v>
      </c>
      <c r="L285" s="27">
        <f t="shared" si="73"/>
        <v>0</v>
      </c>
      <c r="M285" s="10">
        <f t="shared" si="74"/>
        <v>0</v>
      </c>
      <c r="N285" s="30">
        <f t="shared" si="75"/>
        <v>0</v>
      </c>
      <c r="O285" s="10">
        <f t="shared" si="76"/>
        <v>0</v>
      </c>
      <c r="P285" s="30">
        <f t="shared" si="77"/>
        <v>0</v>
      </c>
      <c r="Q285" s="27">
        <f t="shared" si="78"/>
        <v>0</v>
      </c>
      <c r="R285" s="38">
        <f t="shared" si="79"/>
        <v>0</v>
      </c>
      <c r="S285" s="39">
        <f t="shared" si="80"/>
        <v>0</v>
      </c>
      <c r="T285" s="10">
        <f t="shared" si="81"/>
        <v>0</v>
      </c>
      <c r="U285" s="30">
        <f t="shared" si="82"/>
        <v>0</v>
      </c>
      <c r="V285" s="22">
        <f t="shared" si="83"/>
        <v>0</v>
      </c>
      <c r="W285" s="22">
        <f t="shared" si="84"/>
        <v>0</v>
      </c>
      <c r="X285" s="22">
        <f t="shared" si="85"/>
        <v>0</v>
      </c>
    </row>
    <row r="286" spans="3:24" x14ac:dyDescent="0.3">
      <c r="C286" s="23" t="str">
        <f>IF('2. Børn_indtast'!C286="","",'2. Børn_indtast'!C286)</f>
        <v/>
      </c>
      <c r="D286" s="25">
        <f>IF(Inst_typ="Vuggestue","Vuggestue",IF(Inst_typ="Børnehave","Børnehave",IF(Inst_typ="Aldersintegreret institution","Aldersintegreret institution",IF(OR(Inst_typ="Vug og BH",Inst_typ="Kombi"),'2. Børn_indtast'!D286,0))))</f>
        <v>0</v>
      </c>
      <c r="E286" s="24" t="str">
        <f>IF('2. Børn_indtast'!E286="","",'2. Børn_indtast'!E286)</f>
        <v/>
      </c>
      <c r="F286" s="24" t="str">
        <f>IF('2. Børn_indtast'!F286="","",'2. Børn_indtast'!F286)</f>
        <v/>
      </c>
      <c r="G286" s="24" t="str">
        <f>IF('2. Børn_indtast'!G286="","",'2. Børn_indtast'!G286)</f>
        <v/>
      </c>
      <c r="H286" s="25" t="str">
        <f>IF('2. Børn_indtast'!H286="","",'2. Børn_indtast'!H286)</f>
        <v/>
      </c>
      <c r="I286" s="19" t="str">
        <f t="shared" si="70"/>
        <v>-</v>
      </c>
      <c r="J286" s="21" t="str">
        <f t="shared" si="71"/>
        <v>-</v>
      </c>
      <c r="K286" s="27">
        <f t="shared" si="72"/>
        <v>0</v>
      </c>
      <c r="L286" s="27">
        <f t="shared" si="73"/>
        <v>0</v>
      </c>
      <c r="M286" s="10">
        <f t="shared" si="74"/>
        <v>0</v>
      </c>
      <c r="N286" s="30">
        <f t="shared" si="75"/>
        <v>0</v>
      </c>
      <c r="O286" s="10">
        <f t="shared" si="76"/>
        <v>0</v>
      </c>
      <c r="P286" s="30">
        <f t="shared" si="77"/>
        <v>0</v>
      </c>
      <c r="Q286" s="27">
        <f t="shared" si="78"/>
        <v>0</v>
      </c>
      <c r="R286" s="38">
        <f t="shared" si="79"/>
        <v>0</v>
      </c>
      <c r="S286" s="39">
        <f t="shared" si="80"/>
        <v>0</v>
      </c>
      <c r="T286" s="10">
        <f t="shared" si="81"/>
        <v>0</v>
      </c>
      <c r="U286" s="30">
        <f t="shared" si="82"/>
        <v>0</v>
      </c>
      <c r="V286" s="22">
        <f t="shared" si="83"/>
        <v>0</v>
      </c>
      <c r="W286" s="22">
        <f t="shared" si="84"/>
        <v>0</v>
      </c>
      <c r="X286" s="22">
        <f t="shared" si="85"/>
        <v>0</v>
      </c>
    </row>
    <row r="287" spans="3:24" x14ac:dyDescent="0.3">
      <c r="C287" s="23" t="str">
        <f>IF('2. Børn_indtast'!C287="","",'2. Børn_indtast'!C287)</f>
        <v/>
      </c>
      <c r="D287" s="25">
        <f>IF(Inst_typ="Vuggestue","Vuggestue",IF(Inst_typ="Børnehave","Børnehave",IF(Inst_typ="Aldersintegreret institution","Aldersintegreret institution",IF(OR(Inst_typ="Vug og BH",Inst_typ="Kombi"),'2. Børn_indtast'!D287,0))))</f>
        <v>0</v>
      </c>
      <c r="E287" s="24" t="str">
        <f>IF('2. Børn_indtast'!E287="","",'2. Børn_indtast'!E287)</f>
        <v/>
      </c>
      <c r="F287" s="24" t="str">
        <f>IF('2. Børn_indtast'!F287="","",'2. Børn_indtast'!F287)</f>
        <v/>
      </c>
      <c r="G287" s="24" t="str">
        <f>IF('2. Børn_indtast'!G287="","",'2. Børn_indtast'!G287)</f>
        <v/>
      </c>
      <c r="H287" s="25" t="str">
        <f>IF('2. Børn_indtast'!H287="","",'2. Børn_indtast'!H287)</f>
        <v/>
      </c>
      <c r="I287" s="19" t="str">
        <f t="shared" si="70"/>
        <v>-</v>
      </c>
      <c r="J287" s="21" t="str">
        <f t="shared" si="71"/>
        <v>-</v>
      </c>
      <c r="K287" s="27">
        <f t="shared" si="72"/>
        <v>0</v>
      </c>
      <c r="L287" s="27">
        <f t="shared" si="73"/>
        <v>0</v>
      </c>
      <c r="M287" s="10">
        <f t="shared" si="74"/>
        <v>0</v>
      </c>
      <c r="N287" s="30">
        <f t="shared" si="75"/>
        <v>0</v>
      </c>
      <c r="O287" s="10">
        <f t="shared" si="76"/>
        <v>0</v>
      </c>
      <c r="P287" s="30">
        <f t="shared" si="77"/>
        <v>0</v>
      </c>
      <c r="Q287" s="27">
        <f t="shared" si="78"/>
        <v>0</v>
      </c>
      <c r="R287" s="38">
        <f t="shared" si="79"/>
        <v>0</v>
      </c>
      <c r="S287" s="39">
        <f t="shared" si="80"/>
        <v>0</v>
      </c>
      <c r="T287" s="10">
        <f t="shared" si="81"/>
        <v>0</v>
      </c>
      <c r="U287" s="30">
        <f t="shared" si="82"/>
        <v>0</v>
      </c>
      <c r="V287" s="22">
        <f t="shared" si="83"/>
        <v>0</v>
      </c>
      <c r="W287" s="22">
        <f t="shared" si="84"/>
        <v>0</v>
      </c>
      <c r="X287" s="22">
        <f t="shared" si="85"/>
        <v>0</v>
      </c>
    </row>
    <row r="288" spans="3:24" x14ac:dyDescent="0.3">
      <c r="C288" s="23" t="str">
        <f>IF('2. Børn_indtast'!C288="","",'2. Børn_indtast'!C288)</f>
        <v/>
      </c>
      <c r="D288" s="25">
        <f>IF(Inst_typ="Vuggestue","Vuggestue",IF(Inst_typ="Børnehave","Børnehave",IF(Inst_typ="Aldersintegreret institution","Aldersintegreret institution",IF(OR(Inst_typ="Vug og BH",Inst_typ="Kombi"),'2. Børn_indtast'!D288,0))))</f>
        <v>0</v>
      </c>
      <c r="E288" s="24" t="str">
        <f>IF('2. Børn_indtast'!E288="","",'2. Børn_indtast'!E288)</f>
        <v/>
      </c>
      <c r="F288" s="24" t="str">
        <f>IF('2. Børn_indtast'!F288="","",'2. Børn_indtast'!F288)</f>
        <v/>
      </c>
      <c r="G288" s="24" t="str">
        <f>IF('2. Børn_indtast'!G288="","",'2. Børn_indtast'!G288)</f>
        <v/>
      </c>
      <c r="H288" s="25" t="str">
        <f>IF('2. Børn_indtast'!H288="","",'2. Børn_indtast'!H288)</f>
        <v/>
      </c>
      <c r="I288" s="19" t="str">
        <f t="shared" si="70"/>
        <v>-</v>
      </c>
      <c r="J288" s="21" t="str">
        <f t="shared" si="71"/>
        <v>-</v>
      </c>
      <c r="K288" s="27">
        <f t="shared" si="72"/>
        <v>0</v>
      </c>
      <c r="L288" s="27">
        <f t="shared" si="73"/>
        <v>0</v>
      </c>
      <c r="M288" s="10">
        <f t="shared" si="74"/>
        <v>0</v>
      </c>
      <c r="N288" s="30">
        <f t="shared" si="75"/>
        <v>0</v>
      </c>
      <c r="O288" s="10">
        <f t="shared" si="76"/>
        <v>0</v>
      </c>
      <c r="P288" s="30">
        <f t="shared" si="77"/>
        <v>0</v>
      </c>
      <c r="Q288" s="27">
        <f t="shared" si="78"/>
        <v>0</v>
      </c>
      <c r="R288" s="38">
        <f t="shared" si="79"/>
        <v>0</v>
      </c>
      <c r="S288" s="39">
        <f t="shared" si="80"/>
        <v>0</v>
      </c>
      <c r="T288" s="10">
        <f t="shared" si="81"/>
        <v>0</v>
      </c>
      <c r="U288" s="30">
        <f t="shared" si="82"/>
        <v>0</v>
      </c>
      <c r="V288" s="22">
        <f t="shared" si="83"/>
        <v>0</v>
      </c>
      <c r="W288" s="22">
        <f t="shared" si="84"/>
        <v>0</v>
      </c>
      <c r="X288" s="22">
        <f t="shared" si="85"/>
        <v>0</v>
      </c>
    </row>
    <row r="289" spans="3:24" x14ac:dyDescent="0.3">
      <c r="C289" s="23" t="str">
        <f>IF('2. Børn_indtast'!C289="","",'2. Børn_indtast'!C289)</f>
        <v/>
      </c>
      <c r="D289" s="25">
        <f>IF(Inst_typ="Vuggestue","Vuggestue",IF(Inst_typ="Børnehave","Børnehave",IF(Inst_typ="Aldersintegreret institution","Aldersintegreret institution",IF(OR(Inst_typ="Vug og BH",Inst_typ="Kombi"),'2. Børn_indtast'!D289,0))))</f>
        <v>0</v>
      </c>
      <c r="E289" s="24" t="str">
        <f>IF('2. Børn_indtast'!E289="","",'2. Børn_indtast'!E289)</f>
        <v/>
      </c>
      <c r="F289" s="24" t="str">
        <f>IF('2. Børn_indtast'!F289="","",'2. Børn_indtast'!F289)</f>
        <v/>
      </c>
      <c r="G289" s="24" t="str">
        <f>IF('2. Børn_indtast'!G289="","",'2. Børn_indtast'!G289)</f>
        <v/>
      </c>
      <c r="H289" s="25" t="str">
        <f>IF('2. Børn_indtast'!H289="","",'2. Børn_indtast'!H289)</f>
        <v/>
      </c>
      <c r="I289" s="19" t="str">
        <f t="shared" si="70"/>
        <v>-</v>
      </c>
      <c r="J289" s="21" t="str">
        <f t="shared" si="71"/>
        <v>-</v>
      </c>
      <c r="K289" s="27">
        <f t="shared" si="72"/>
        <v>0</v>
      </c>
      <c r="L289" s="27">
        <f t="shared" si="73"/>
        <v>0</v>
      </c>
      <c r="M289" s="10">
        <f t="shared" si="74"/>
        <v>0</v>
      </c>
      <c r="N289" s="30">
        <f t="shared" si="75"/>
        <v>0</v>
      </c>
      <c r="O289" s="10">
        <f t="shared" si="76"/>
        <v>0</v>
      </c>
      <c r="P289" s="30">
        <f t="shared" si="77"/>
        <v>0</v>
      </c>
      <c r="Q289" s="27">
        <f t="shared" si="78"/>
        <v>0</v>
      </c>
      <c r="R289" s="38">
        <f t="shared" si="79"/>
        <v>0</v>
      </c>
      <c r="S289" s="39">
        <f t="shared" si="80"/>
        <v>0</v>
      </c>
      <c r="T289" s="10">
        <f t="shared" si="81"/>
        <v>0</v>
      </c>
      <c r="U289" s="30">
        <f t="shared" si="82"/>
        <v>0</v>
      </c>
      <c r="V289" s="22">
        <f t="shared" si="83"/>
        <v>0</v>
      </c>
      <c r="W289" s="22">
        <f t="shared" si="84"/>
        <v>0</v>
      </c>
      <c r="X289" s="22">
        <f t="shared" si="85"/>
        <v>0</v>
      </c>
    </row>
    <row r="290" spans="3:24" x14ac:dyDescent="0.3">
      <c r="C290" s="23" t="str">
        <f>IF('2. Børn_indtast'!C290="","",'2. Børn_indtast'!C290)</f>
        <v/>
      </c>
      <c r="D290" s="25">
        <f>IF(Inst_typ="Vuggestue","Vuggestue",IF(Inst_typ="Børnehave","Børnehave",IF(Inst_typ="Aldersintegreret institution","Aldersintegreret institution",IF(OR(Inst_typ="Vug og BH",Inst_typ="Kombi"),'2. Børn_indtast'!D290,0))))</f>
        <v>0</v>
      </c>
      <c r="E290" s="24" t="str">
        <f>IF('2. Børn_indtast'!E290="","",'2. Børn_indtast'!E290)</f>
        <v/>
      </c>
      <c r="F290" s="24" t="str">
        <f>IF('2. Børn_indtast'!F290="","",'2. Børn_indtast'!F290)</f>
        <v/>
      </c>
      <c r="G290" s="24" t="str">
        <f>IF('2. Børn_indtast'!G290="","",'2. Børn_indtast'!G290)</f>
        <v/>
      </c>
      <c r="H290" s="25" t="str">
        <f>IF('2. Børn_indtast'!H290="","",'2. Børn_indtast'!H290)</f>
        <v/>
      </c>
      <c r="I290" s="19" t="str">
        <f t="shared" si="70"/>
        <v>-</v>
      </c>
      <c r="J290" s="21" t="str">
        <f t="shared" si="71"/>
        <v>-</v>
      </c>
      <c r="K290" s="27">
        <f t="shared" si="72"/>
        <v>0</v>
      </c>
      <c r="L290" s="27">
        <f t="shared" si="73"/>
        <v>0</v>
      </c>
      <c r="M290" s="10">
        <f t="shared" si="74"/>
        <v>0</v>
      </c>
      <c r="N290" s="30">
        <f t="shared" si="75"/>
        <v>0</v>
      </c>
      <c r="O290" s="10">
        <f t="shared" si="76"/>
        <v>0</v>
      </c>
      <c r="P290" s="30">
        <f t="shared" si="77"/>
        <v>0</v>
      </c>
      <c r="Q290" s="27">
        <f t="shared" si="78"/>
        <v>0</v>
      </c>
      <c r="R290" s="38">
        <f t="shared" si="79"/>
        <v>0</v>
      </c>
      <c r="S290" s="39">
        <f t="shared" si="80"/>
        <v>0</v>
      </c>
      <c r="T290" s="10">
        <f t="shared" si="81"/>
        <v>0</v>
      </c>
      <c r="U290" s="30">
        <f t="shared" si="82"/>
        <v>0</v>
      </c>
      <c r="V290" s="22">
        <f t="shared" si="83"/>
        <v>0</v>
      </c>
      <c r="W290" s="22">
        <f t="shared" si="84"/>
        <v>0</v>
      </c>
      <c r="X290" s="22">
        <f t="shared" si="85"/>
        <v>0</v>
      </c>
    </row>
    <row r="291" spans="3:24" x14ac:dyDescent="0.3">
      <c r="C291" s="23" t="str">
        <f>IF('2. Børn_indtast'!C291="","",'2. Børn_indtast'!C291)</f>
        <v/>
      </c>
      <c r="D291" s="25">
        <f>IF(Inst_typ="Vuggestue","Vuggestue",IF(Inst_typ="Børnehave","Børnehave",IF(Inst_typ="Aldersintegreret institution","Aldersintegreret institution",IF(OR(Inst_typ="Vug og BH",Inst_typ="Kombi"),'2. Børn_indtast'!D291,0))))</f>
        <v>0</v>
      </c>
      <c r="E291" s="24" t="str">
        <f>IF('2. Børn_indtast'!E291="","",'2. Børn_indtast'!E291)</f>
        <v/>
      </c>
      <c r="F291" s="24" t="str">
        <f>IF('2. Børn_indtast'!F291="","",'2. Børn_indtast'!F291)</f>
        <v/>
      </c>
      <c r="G291" s="24" t="str">
        <f>IF('2. Børn_indtast'!G291="","",'2. Børn_indtast'!G291)</f>
        <v/>
      </c>
      <c r="H291" s="25" t="str">
        <f>IF('2. Børn_indtast'!H291="","",'2. Børn_indtast'!H291)</f>
        <v/>
      </c>
      <c r="I291" s="19" t="str">
        <f t="shared" si="70"/>
        <v>-</v>
      </c>
      <c r="J291" s="21" t="str">
        <f t="shared" si="71"/>
        <v>-</v>
      </c>
      <c r="K291" s="27">
        <f t="shared" si="72"/>
        <v>0</v>
      </c>
      <c r="L291" s="27">
        <f t="shared" si="73"/>
        <v>0</v>
      </c>
      <c r="M291" s="10">
        <f t="shared" si="74"/>
        <v>0</v>
      </c>
      <c r="N291" s="30">
        <f t="shared" si="75"/>
        <v>0</v>
      </c>
      <c r="O291" s="10">
        <f t="shared" si="76"/>
        <v>0</v>
      </c>
      <c r="P291" s="30">
        <f t="shared" si="77"/>
        <v>0</v>
      </c>
      <c r="Q291" s="27">
        <f t="shared" si="78"/>
        <v>0</v>
      </c>
      <c r="R291" s="38">
        <f t="shared" si="79"/>
        <v>0</v>
      </c>
      <c r="S291" s="39">
        <f t="shared" si="80"/>
        <v>0</v>
      </c>
      <c r="T291" s="10">
        <f t="shared" si="81"/>
        <v>0</v>
      </c>
      <c r="U291" s="30">
        <f t="shared" si="82"/>
        <v>0</v>
      </c>
      <c r="V291" s="22">
        <f t="shared" si="83"/>
        <v>0</v>
      </c>
      <c r="W291" s="22">
        <f t="shared" si="84"/>
        <v>0</v>
      </c>
      <c r="X291" s="22">
        <f t="shared" si="85"/>
        <v>0</v>
      </c>
    </row>
    <row r="292" spans="3:24" x14ac:dyDescent="0.3">
      <c r="C292" s="23" t="str">
        <f>IF('2. Børn_indtast'!C292="","",'2. Børn_indtast'!C292)</f>
        <v/>
      </c>
      <c r="D292" s="25">
        <f>IF(Inst_typ="Vuggestue","Vuggestue",IF(Inst_typ="Børnehave","Børnehave",IF(Inst_typ="Aldersintegreret institution","Aldersintegreret institution",IF(OR(Inst_typ="Vug og BH",Inst_typ="Kombi"),'2. Børn_indtast'!D292,0))))</f>
        <v>0</v>
      </c>
      <c r="E292" s="24" t="str">
        <f>IF('2. Børn_indtast'!E292="","",'2. Børn_indtast'!E292)</f>
        <v/>
      </c>
      <c r="F292" s="24" t="str">
        <f>IF('2. Børn_indtast'!F292="","",'2. Børn_indtast'!F292)</f>
        <v/>
      </c>
      <c r="G292" s="24" t="str">
        <f>IF('2. Børn_indtast'!G292="","",'2. Børn_indtast'!G292)</f>
        <v/>
      </c>
      <c r="H292" s="25" t="str">
        <f>IF('2. Børn_indtast'!H292="","",'2. Børn_indtast'!H292)</f>
        <v/>
      </c>
      <c r="I292" s="19" t="str">
        <f t="shared" si="70"/>
        <v>-</v>
      </c>
      <c r="J292" s="21" t="str">
        <f t="shared" si="71"/>
        <v>-</v>
      </c>
      <c r="K292" s="27">
        <f t="shared" si="72"/>
        <v>0</v>
      </c>
      <c r="L292" s="27">
        <f t="shared" si="73"/>
        <v>0</v>
      </c>
      <c r="M292" s="10">
        <f t="shared" si="74"/>
        <v>0</v>
      </c>
      <c r="N292" s="30">
        <f t="shared" si="75"/>
        <v>0</v>
      </c>
      <c r="O292" s="10">
        <f t="shared" si="76"/>
        <v>0</v>
      </c>
      <c r="P292" s="30">
        <f t="shared" si="77"/>
        <v>0</v>
      </c>
      <c r="Q292" s="27">
        <f t="shared" si="78"/>
        <v>0</v>
      </c>
      <c r="R292" s="38">
        <f t="shared" si="79"/>
        <v>0</v>
      </c>
      <c r="S292" s="39">
        <f t="shared" si="80"/>
        <v>0</v>
      </c>
      <c r="T292" s="10">
        <f t="shared" si="81"/>
        <v>0</v>
      </c>
      <c r="U292" s="30">
        <f t="shared" si="82"/>
        <v>0</v>
      </c>
      <c r="V292" s="22">
        <f t="shared" si="83"/>
        <v>0</v>
      </c>
      <c r="W292" s="22">
        <f t="shared" si="84"/>
        <v>0</v>
      </c>
      <c r="X292" s="22">
        <f t="shared" si="85"/>
        <v>0</v>
      </c>
    </row>
    <row r="293" spans="3:24" x14ac:dyDescent="0.3">
      <c r="C293" s="23" t="str">
        <f>IF('2. Børn_indtast'!C293="","",'2. Børn_indtast'!C293)</f>
        <v/>
      </c>
      <c r="D293" s="25">
        <f>IF(Inst_typ="Vuggestue","Vuggestue",IF(Inst_typ="Børnehave","Børnehave",IF(Inst_typ="Aldersintegreret institution","Aldersintegreret institution",IF(OR(Inst_typ="Vug og BH",Inst_typ="Kombi"),'2. Børn_indtast'!D293,0))))</f>
        <v>0</v>
      </c>
      <c r="E293" s="24" t="str">
        <f>IF('2. Børn_indtast'!E293="","",'2. Børn_indtast'!E293)</f>
        <v/>
      </c>
      <c r="F293" s="24" t="str">
        <f>IF('2. Børn_indtast'!F293="","",'2. Børn_indtast'!F293)</f>
        <v/>
      </c>
      <c r="G293" s="24" t="str">
        <f>IF('2. Børn_indtast'!G293="","",'2. Børn_indtast'!G293)</f>
        <v/>
      </c>
      <c r="H293" s="25" t="str">
        <f>IF('2. Børn_indtast'!H293="","",'2. Børn_indtast'!H293)</f>
        <v/>
      </c>
      <c r="I293" s="19" t="str">
        <f t="shared" si="70"/>
        <v>-</v>
      </c>
      <c r="J293" s="21" t="str">
        <f t="shared" si="71"/>
        <v>-</v>
      </c>
      <c r="K293" s="27">
        <f t="shared" si="72"/>
        <v>0</v>
      </c>
      <c r="L293" s="27">
        <f t="shared" si="73"/>
        <v>0</v>
      </c>
      <c r="M293" s="10">
        <f t="shared" si="74"/>
        <v>0</v>
      </c>
      <c r="N293" s="30">
        <f t="shared" si="75"/>
        <v>0</v>
      </c>
      <c r="O293" s="10">
        <f t="shared" si="76"/>
        <v>0</v>
      </c>
      <c r="P293" s="30">
        <f t="shared" si="77"/>
        <v>0</v>
      </c>
      <c r="Q293" s="27">
        <f t="shared" si="78"/>
        <v>0</v>
      </c>
      <c r="R293" s="38">
        <f t="shared" si="79"/>
        <v>0</v>
      </c>
      <c r="S293" s="39">
        <f t="shared" si="80"/>
        <v>0</v>
      </c>
      <c r="T293" s="10">
        <f t="shared" si="81"/>
        <v>0</v>
      </c>
      <c r="U293" s="30">
        <f t="shared" si="82"/>
        <v>0</v>
      </c>
      <c r="V293" s="22">
        <f t="shared" si="83"/>
        <v>0</v>
      </c>
      <c r="W293" s="22">
        <f t="shared" si="84"/>
        <v>0</v>
      </c>
      <c r="X293" s="22">
        <f t="shared" si="85"/>
        <v>0</v>
      </c>
    </row>
    <row r="294" spans="3:24" x14ac:dyDescent="0.3">
      <c r="C294" s="23" t="str">
        <f>IF('2. Børn_indtast'!C294="","",'2. Børn_indtast'!C294)</f>
        <v/>
      </c>
      <c r="D294" s="25">
        <f>IF(Inst_typ="Vuggestue","Vuggestue",IF(Inst_typ="Børnehave","Børnehave",IF(Inst_typ="Aldersintegreret institution","Aldersintegreret institution",IF(OR(Inst_typ="Vug og BH",Inst_typ="Kombi"),'2. Børn_indtast'!D294,0))))</f>
        <v>0</v>
      </c>
      <c r="E294" s="24" t="str">
        <f>IF('2. Børn_indtast'!E294="","",'2. Børn_indtast'!E294)</f>
        <v/>
      </c>
      <c r="F294" s="24" t="str">
        <f>IF('2. Børn_indtast'!F294="","",'2. Børn_indtast'!F294)</f>
        <v/>
      </c>
      <c r="G294" s="24" t="str">
        <f>IF('2. Børn_indtast'!G294="","",'2. Børn_indtast'!G294)</f>
        <v/>
      </c>
      <c r="H294" s="25" t="str">
        <f>IF('2. Børn_indtast'!H294="","",'2. Børn_indtast'!H294)</f>
        <v/>
      </c>
      <c r="I294" s="19" t="str">
        <f t="shared" si="70"/>
        <v>-</v>
      </c>
      <c r="J294" s="21" t="str">
        <f t="shared" si="71"/>
        <v>-</v>
      </c>
      <c r="K294" s="27">
        <f t="shared" si="72"/>
        <v>0</v>
      </c>
      <c r="L294" s="27">
        <f t="shared" si="73"/>
        <v>0</v>
      </c>
      <c r="M294" s="10">
        <f t="shared" si="74"/>
        <v>0</v>
      </c>
      <c r="N294" s="30">
        <f t="shared" si="75"/>
        <v>0</v>
      </c>
      <c r="O294" s="10">
        <f t="shared" si="76"/>
        <v>0</v>
      </c>
      <c r="P294" s="30">
        <f t="shared" si="77"/>
        <v>0</v>
      </c>
      <c r="Q294" s="27">
        <f t="shared" si="78"/>
        <v>0</v>
      </c>
      <c r="R294" s="38">
        <f t="shared" si="79"/>
        <v>0</v>
      </c>
      <c r="S294" s="39">
        <f t="shared" si="80"/>
        <v>0</v>
      </c>
      <c r="T294" s="10">
        <f t="shared" si="81"/>
        <v>0</v>
      </c>
      <c r="U294" s="30">
        <f t="shared" si="82"/>
        <v>0</v>
      </c>
      <c r="V294" s="22">
        <f t="shared" si="83"/>
        <v>0</v>
      </c>
      <c r="W294" s="22">
        <f t="shared" si="84"/>
        <v>0</v>
      </c>
      <c r="X294" s="22">
        <f t="shared" si="85"/>
        <v>0</v>
      </c>
    </row>
    <row r="295" spans="3:24" x14ac:dyDescent="0.3">
      <c r="C295" s="23" t="str">
        <f>IF('2. Børn_indtast'!C295="","",'2. Børn_indtast'!C295)</f>
        <v/>
      </c>
      <c r="D295" s="25">
        <f>IF(Inst_typ="Vuggestue","Vuggestue",IF(Inst_typ="Børnehave","Børnehave",IF(Inst_typ="Aldersintegreret institution","Aldersintegreret institution",IF(OR(Inst_typ="Vug og BH",Inst_typ="Kombi"),'2. Børn_indtast'!D295,0))))</f>
        <v>0</v>
      </c>
      <c r="E295" s="24" t="str">
        <f>IF('2. Børn_indtast'!E295="","",'2. Børn_indtast'!E295)</f>
        <v/>
      </c>
      <c r="F295" s="24" t="str">
        <f>IF('2. Børn_indtast'!F295="","",'2. Børn_indtast'!F295)</f>
        <v/>
      </c>
      <c r="G295" s="24" t="str">
        <f>IF('2. Børn_indtast'!G295="","",'2. Børn_indtast'!G295)</f>
        <v/>
      </c>
      <c r="H295" s="25" t="str">
        <f>IF('2. Børn_indtast'!H295="","",'2. Børn_indtast'!H295)</f>
        <v/>
      </c>
      <c r="I295" s="19" t="str">
        <f t="shared" si="70"/>
        <v>-</v>
      </c>
      <c r="J295" s="21" t="str">
        <f t="shared" si="71"/>
        <v>-</v>
      </c>
      <c r="K295" s="27">
        <f t="shared" si="72"/>
        <v>0</v>
      </c>
      <c r="L295" s="27">
        <f t="shared" si="73"/>
        <v>0</v>
      </c>
      <c r="M295" s="10">
        <f t="shared" si="74"/>
        <v>0</v>
      </c>
      <c r="N295" s="30">
        <f t="shared" si="75"/>
        <v>0</v>
      </c>
      <c r="O295" s="10">
        <f t="shared" si="76"/>
        <v>0</v>
      </c>
      <c r="P295" s="30">
        <f t="shared" si="77"/>
        <v>0</v>
      </c>
      <c r="Q295" s="27">
        <f t="shared" si="78"/>
        <v>0</v>
      </c>
      <c r="R295" s="38">
        <f t="shared" si="79"/>
        <v>0</v>
      </c>
      <c r="S295" s="39">
        <f t="shared" si="80"/>
        <v>0</v>
      </c>
      <c r="T295" s="10">
        <f t="shared" si="81"/>
        <v>0</v>
      </c>
      <c r="U295" s="30">
        <f t="shared" si="82"/>
        <v>0</v>
      </c>
      <c r="V295" s="22">
        <f t="shared" si="83"/>
        <v>0</v>
      </c>
      <c r="W295" s="22">
        <f t="shared" si="84"/>
        <v>0</v>
      </c>
      <c r="X295" s="22">
        <f t="shared" si="85"/>
        <v>0</v>
      </c>
    </row>
    <row r="296" spans="3:24" x14ac:dyDescent="0.3">
      <c r="C296" s="23" t="str">
        <f>IF('2. Børn_indtast'!C296="","",'2. Børn_indtast'!C296)</f>
        <v/>
      </c>
      <c r="D296" s="25">
        <f>IF(Inst_typ="Vuggestue","Vuggestue",IF(Inst_typ="Børnehave","Børnehave",IF(Inst_typ="Aldersintegreret institution","Aldersintegreret institution",IF(OR(Inst_typ="Vug og BH",Inst_typ="Kombi"),'2. Børn_indtast'!D296,0))))</f>
        <v>0</v>
      </c>
      <c r="E296" s="24" t="str">
        <f>IF('2. Børn_indtast'!E296="","",'2. Børn_indtast'!E296)</f>
        <v/>
      </c>
      <c r="F296" s="24" t="str">
        <f>IF('2. Børn_indtast'!F296="","",'2. Børn_indtast'!F296)</f>
        <v/>
      </c>
      <c r="G296" s="24" t="str">
        <f>IF('2. Børn_indtast'!G296="","",'2. Børn_indtast'!G296)</f>
        <v/>
      </c>
      <c r="H296" s="25" t="str">
        <f>IF('2. Børn_indtast'!H296="","",'2. Børn_indtast'!H296)</f>
        <v/>
      </c>
      <c r="I296" s="19" t="str">
        <f t="shared" si="70"/>
        <v>-</v>
      </c>
      <c r="J296" s="21" t="str">
        <f t="shared" si="71"/>
        <v>-</v>
      </c>
      <c r="K296" s="27">
        <f t="shared" si="72"/>
        <v>0</v>
      </c>
      <c r="L296" s="27">
        <f t="shared" si="73"/>
        <v>0</v>
      </c>
      <c r="M296" s="10">
        <f t="shared" si="74"/>
        <v>0</v>
      </c>
      <c r="N296" s="30">
        <f t="shared" si="75"/>
        <v>0</v>
      </c>
      <c r="O296" s="10">
        <f t="shared" si="76"/>
        <v>0</v>
      </c>
      <c r="P296" s="30">
        <f t="shared" si="77"/>
        <v>0</v>
      </c>
      <c r="Q296" s="27">
        <f t="shared" si="78"/>
        <v>0</v>
      </c>
      <c r="R296" s="38">
        <f t="shared" si="79"/>
        <v>0</v>
      </c>
      <c r="S296" s="39">
        <f t="shared" si="80"/>
        <v>0</v>
      </c>
      <c r="T296" s="10">
        <f t="shared" si="81"/>
        <v>0</v>
      </c>
      <c r="U296" s="30">
        <f t="shared" si="82"/>
        <v>0</v>
      </c>
      <c r="V296" s="22">
        <f t="shared" si="83"/>
        <v>0</v>
      </c>
      <c r="W296" s="22">
        <f t="shared" si="84"/>
        <v>0</v>
      </c>
      <c r="X296" s="22">
        <f t="shared" si="85"/>
        <v>0</v>
      </c>
    </row>
    <row r="297" spans="3:24" x14ac:dyDescent="0.3">
      <c r="C297" s="23" t="str">
        <f>IF('2. Børn_indtast'!C297="","",'2. Børn_indtast'!C297)</f>
        <v/>
      </c>
      <c r="D297" s="25">
        <f>IF(Inst_typ="Vuggestue","Vuggestue",IF(Inst_typ="Børnehave","Børnehave",IF(Inst_typ="Aldersintegreret institution","Aldersintegreret institution",IF(OR(Inst_typ="Vug og BH",Inst_typ="Kombi"),'2. Børn_indtast'!D297,0))))</f>
        <v>0</v>
      </c>
      <c r="E297" s="24" t="str">
        <f>IF('2. Børn_indtast'!E297="","",'2. Børn_indtast'!E297)</f>
        <v/>
      </c>
      <c r="F297" s="24" t="str">
        <f>IF('2. Børn_indtast'!F297="","",'2. Børn_indtast'!F297)</f>
        <v/>
      </c>
      <c r="G297" s="24" t="str">
        <f>IF('2. Børn_indtast'!G297="","",'2. Børn_indtast'!G297)</f>
        <v/>
      </c>
      <c r="H297" s="25" t="str">
        <f>IF('2. Børn_indtast'!H297="","",'2. Børn_indtast'!H297)</f>
        <v/>
      </c>
      <c r="I297" s="19" t="str">
        <f t="shared" si="70"/>
        <v>-</v>
      </c>
      <c r="J297" s="21" t="str">
        <f t="shared" si="71"/>
        <v>-</v>
      </c>
      <c r="K297" s="27">
        <f t="shared" si="72"/>
        <v>0</v>
      </c>
      <c r="L297" s="27">
        <f t="shared" si="73"/>
        <v>0</v>
      </c>
      <c r="M297" s="10">
        <f t="shared" si="74"/>
        <v>0</v>
      </c>
      <c r="N297" s="30">
        <f t="shared" si="75"/>
        <v>0</v>
      </c>
      <c r="O297" s="10">
        <f t="shared" si="76"/>
        <v>0</v>
      </c>
      <c r="P297" s="30">
        <f t="shared" si="77"/>
        <v>0</v>
      </c>
      <c r="Q297" s="27">
        <f t="shared" si="78"/>
        <v>0</v>
      </c>
      <c r="R297" s="38">
        <f t="shared" si="79"/>
        <v>0</v>
      </c>
      <c r="S297" s="39">
        <f t="shared" si="80"/>
        <v>0</v>
      </c>
      <c r="T297" s="10">
        <f t="shared" si="81"/>
        <v>0</v>
      </c>
      <c r="U297" s="30">
        <f t="shared" si="82"/>
        <v>0</v>
      </c>
      <c r="V297" s="22">
        <f t="shared" si="83"/>
        <v>0</v>
      </c>
      <c r="W297" s="22">
        <f t="shared" si="84"/>
        <v>0</v>
      </c>
      <c r="X297" s="22">
        <f t="shared" si="85"/>
        <v>0</v>
      </c>
    </row>
    <row r="298" spans="3:24" x14ac:dyDescent="0.3">
      <c r="C298" s="23" t="str">
        <f>IF('2. Børn_indtast'!C298="","",'2. Børn_indtast'!C298)</f>
        <v/>
      </c>
      <c r="D298" s="25">
        <f>IF(Inst_typ="Vuggestue","Vuggestue",IF(Inst_typ="Børnehave","Børnehave",IF(Inst_typ="Aldersintegreret institution","Aldersintegreret institution",IF(OR(Inst_typ="Vug og BH",Inst_typ="Kombi"),'2. Børn_indtast'!D298,0))))</f>
        <v>0</v>
      </c>
      <c r="E298" s="24" t="str">
        <f>IF('2. Børn_indtast'!E298="","",'2. Børn_indtast'!E298)</f>
        <v/>
      </c>
      <c r="F298" s="24" t="str">
        <f>IF('2. Børn_indtast'!F298="","",'2. Børn_indtast'!F298)</f>
        <v/>
      </c>
      <c r="G298" s="24" t="str">
        <f>IF('2. Børn_indtast'!G298="","",'2. Børn_indtast'!G298)</f>
        <v/>
      </c>
      <c r="H298" s="25" t="str">
        <f>IF('2. Børn_indtast'!H298="","",'2. Børn_indtast'!H298)</f>
        <v/>
      </c>
      <c r="I298" s="19" t="str">
        <f t="shared" si="70"/>
        <v>-</v>
      </c>
      <c r="J298" s="21" t="str">
        <f t="shared" si="71"/>
        <v>-</v>
      </c>
      <c r="K298" s="27">
        <f t="shared" si="72"/>
        <v>0</v>
      </c>
      <c r="L298" s="27">
        <f t="shared" si="73"/>
        <v>0</v>
      </c>
      <c r="M298" s="10">
        <f t="shared" si="74"/>
        <v>0</v>
      </c>
      <c r="N298" s="30">
        <f t="shared" si="75"/>
        <v>0</v>
      </c>
      <c r="O298" s="10">
        <f t="shared" si="76"/>
        <v>0</v>
      </c>
      <c r="P298" s="30">
        <f t="shared" si="77"/>
        <v>0</v>
      </c>
      <c r="Q298" s="27">
        <f t="shared" si="78"/>
        <v>0</v>
      </c>
      <c r="R298" s="38">
        <f t="shared" si="79"/>
        <v>0</v>
      </c>
      <c r="S298" s="39">
        <f t="shared" si="80"/>
        <v>0</v>
      </c>
      <c r="T298" s="10">
        <f t="shared" si="81"/>
        <v>0</v>
      </c>
      <c r="U298" s="30">
        <f t="shared" si="82"/>
        <v>0</v>
      </c>
      <c r="V298" s="22">
        <f t="shared" si="83"/>
        <v>0</v>
      </c>
      <c r="W298" s="22">
        <f t="shared" si="84"/>
        <v>0</v>
      </c>
      <c r="X298" s="22">
        <f t="shared" si="85"/>
        <v>0</v>
      </c>
    </row>
    <row r="299" spans="3:24" x14ac:dyDescent="0.3">
      <c r="C299" s="23" t="str">
        <f>IF('2. Børn_indtast'!C299="","",'2. Børn_indtast'!C299)</f>
        <v/>
      </c>
      <c r="D299" s="25">
        <f>IF(Inst_typ="Vuggestue","Vuggestue",IF(Inst_typ="Børnehave","Børnehave",IF(Inst_typ="Aldersintegreret institution","Aldersintegreret institution",IF(OR(Inst_typ="Vug og BH",Inst_typ="Kombi"),'2. Børn_indtast'!D299,0))))</f>
        <v>0</v>
      </c>
      <c r="E299" s="24" t="str">
        <f>IF('2. Børn_indtast'!E299="","",'2. Børn_indtast'!E299)</f>
        <v/>
      </c>
      <c r="F299" s="24" t="str">
        <f>IF('2. Børn_indtast'!F299="","",'2. Børn_indtast'!F299)</f>
        <v/>
      </c>
      <c r="G299" s="24" t="str">
        <f>IF('2. Børn_indtast'!G299="","",'2. Børn_indtast'!G299)</f>
        <v/>
      </c>
      <c r="H299" s="25" t="str">
        <f>IF('2. Børn_indtast'!H299="","",'2. Børn_indtast'!H299)</f>
        <v/>
      </c>
      <c r="I299" s="19" t="str">
        <f t="shared" si="70"/>
        <v>-</v>
      </c>
      <c r="J299" s="21" t="str">
        <f t="shared" si="71"/>
        <v>-</v>
      </c>
      <c r="K299" s="27">
        <f t="shared" si="72"/>
        <v>0</v>
      </c>
      <c r="L299" s="27">
        <f t="shared" si="73"/>
        <v>0</v>
      </c>
      <c r="M299" s="10">
        <f t="shared" si="74"/>
        <v>0</v>
      </c>
      <c r="N299" s="30">
        <f t="shared" si="75"/>
        <v>0</v>
      </c>
      <c r="O299" s="10">
        <f t="shared" si="76"/>
        <v>0</v>
      </c>
      <c r="P299" s="30">
        <f t="shared" si="77"/>
        <v>0</v>
      </c>
      <c r="Q299" s="27">
        <f t="shared" si="78"/>
        <v>0</v>
      </c>
      <c r="R299" s="38">
        <f t="shared" si="79"/>
        <v>0</v>
      </c>
      <c r="S299" s="39">
        <f t="shared" si="80"/>
        <v>0</v>
      </c>
      <c r="T299" s="10">
        <f t="shared" si="81"/>
        <v>0</v>
      </c>
      <c r="U299" s="30">
        <f t="shared" si="82"/>
        <v>0</v>
      </c>
      <c r="V299" s="22">
        <f t="shared" si="83"/>
        <v>0</v>
      </c>
      <c r="W299" s="22">
        <f t="shared" si="84"/>
        <v>0</v>
      </c>
      <c r="X299" s="22">
        <f t="shared" si="85"/>
        <v>0</v>
      </c>
    </row>
    <row r="300" spans="3:24" x14ac:dyDescent="0.3">
      <c r="C300" s="23" t="str">
        <f>IF('2. Børn_indtast'!C300="","",'2. Børn_indtast'!C300)</f>
        <v/>
      </c>
      <c r="D300" s="25">
        <f>IF(Inst_typ="Vuggestue","Vuggestue",IF(Inst_typ="Børnehave","Børnehave",IF(Inst_typ="Aldersintegreret institution","Aldersintegreret institution",IF(OR(Inst_typ="Vug og BH",Inst_typ="Kombi"),'2. Børn_indtast'!D300,0))))</f>
        <v>0</v>
      </c>
      <c r="E300" s="24" t="str">
        <f>IF('2. Børn_indtast'!E300="","",'2. Børn_indtast'!E300)</f>
        <v/>
      </c>
      <c r="F300" s="24" t="str">
        <f>IF('2. Børn_indtast'!F300="","",'2. Børn_indtast'!F300)</f>
        <v/>
      </c>
      <c r="G300" s="24" t="str">
        <f>IF('2. Børn_indtast'!G300="","",'2. Børn_indtast'!G300)</f>
        <v/>
      </c>
      <c r="H300" s="25" t="str">
        <f>IF('2. Børn_indtast'!H300="","",'2. Børn_indtast'!H300)</f>
        <v/>
      </c>
      <c r="I300" s="19" t="str">
        <f t="shared" si="70"/>
        <v>-</v>
      </c>
      <c r="J300" s="21" t="str">
        <f t="shared" si="71"/>
        <v>-</v>
      </c>
      <c r="K300" s="27">
        <f t="shared" si="72"/>
        <v>0</v>
      </c>
      <c r="L300" s="27">
        <f t="shared" si="73"/>
        <v>0</v>
      </c>
      <c r="M300" s="10">
        <f t="shared" si="74"/>
        <v>0</v>
      </c>
      <c r="N300" s="30">
        <f t="shared" si="75"/>
        <v>0</v>
      </c>
      <c r="O300" s="10">
        <f t="shared" si="76"/>
        <v>0</v>
      </c>
      <c r="P300" s="30">
        <f t="shared" si="77"/>
        <v>0</v>
      </c>
      <c r="Q300" s="27">
        <f t="shared" si="78"/>
        <v>0</v>
      </c>
      <c r="R300" s="38">
        <f t="shared" si="79"/>
        <v>0</v>
      </c>
      <c r="S300" s="39">
        <f t="shared" si="80"/>
        <v>0</v>
      </c>
      <c r="T300" s="10">
        <f t="shared" si="81"/>
        <v>0</v>
      </c>
      <c r="U300" s="30">
        <f t="shared" si="82"/>
        <v>0</v>
      </c>
      <c r="V300" s="22">
        <f t="shared" si="83"/>
        <v>0</v>
      </c>
      <c r="W300" s="22">
        <f t="shared" si="84"/>
        <v>0</v>
      </c>
      <c r="X300" s="22">
        <f t="shared" si="85"/>
        <v>0</v>
      </c>
    </row>
    <row r="301" spans="3:24" x14ac:dyDescent="0.3">
      <c r="C301" s="23" t="str">
        <f>IF('2. Børn_indtast'!C301="","",'2. Børn_indtast'!C301)</f>
        <v/>
      </c>
      <c r="D301" s="25">
        <f>IF(Inst_typ="Vuggestue","Vuggestue",IF(Inst_typ="Børnehave","Børnehave",IF(Inst_typ="Aldersintegreret institution","Aldersintegreret institution",IF(OR(Inst_typ="Vug og BH",Inst_typ="Kombi"),'2. Børn_indtast'!D301,0))))</f>
        <v>0</v>
      </c>
      <c r="E301" s="24" t="str">
        <f>IF('2. Børn_indtast'!E301="","",'2. Børn_indtast'!E301)</f>
        <v/>
      </c>
      <c r="F301" s="24" t="str">
        <f>IF('2. Børn_indtast'!F301="","",'2. Børn_indtast'!F301)</f>
        <v/>
      </c>
      <c r="G301" s="24" t="str">
        <f>IF('2. Børn_indtast'!G301="","",'2. Børn_indtast'!G301)</f>
        <v/>
      </c>
      <c r="H301" s="25" t="str">
        <f>IF('2. Børn_indtast'!H301="","",'2. Børn_indtast'!H301)</f>
        <v/>
      </c>
      <c r="I301" s="19" t="str">
        <f t="shared" si="70"/>
        <v>-</v>
      </c>
      <c r="J301" s="21" t="str">
        <f t="shared" si="71"/>
        <v>-</v>
      </c>
      <c r="K301" s="27">
        <f t="shared" si="72"/>
        <v>0</v>
      </c>
      <c r="L301" s="27">
        <f t="shared" si="73"/>
        <v>0</v>
      </c>
      <c r="M301" s="10">
        <f t="shared" si="74"/>
        <v>0</v>
      </c>
      <c r="N301" s="30">
        <f t="shared" si="75"/>
        <v>0</v>
      </c>
      <c r="O301" s="10">
        <f t="shared" si="76"/>
        <v>0</v>
      </c>
      <c r="P301" s="30">
        <f t="shared" si="77"/>
        <v>0</v>
      </c>
      <c r="Q301" s="27">
        <f t="shared" si="78"/>
        <v>0</v>
      </c>
      <c r="R301" s="38">
        <f t="shared" si="79"/>
        <v>0</v>
      </c>
      <c r="S301" s="39">
        <f t="shared" si="80"/>
        <v>0</v>
      </c>
      <c r="T301" s="10">
        <f t="shared" si="81"/>
        <v>0</v>
      </c>
      <c r="U301" s="30">
        <f t="shared" si="82"/>
        <v>0</v>
      </c>
      <c r="V301" s="22">
        <f t="shared" si="83"/>
        <v>0</v>
      </c>
      <c r="W301" s="22">
        <f t="shared" si="84"/>
        <v>0</v>
      </c>
      <c r="X301" s="22">
        <f t="shared" si="85"/>
        <v>0</v>
      </c>
    </row>
    <row r="302" spans="3:24" x14ac:dyDescent="0.3">
      <c r="C302" s="23" t="str">
        <f>IF('2. Børn_indtast'!C302="","",'2. Børn_indtast'!C302)</f>
        <v/>
      </c>
      <c r="D302" s="25">
        <f>IF(Inst_typ="Vuggestue","Vuggestue",IF(Inst_typ="Børnehave","Børnehave",IF(Inst_typ="Aldersintegreret institution","Aldersintegreret institution",IF(OR(Inst_typ="Vug og BH",Inst_typ="Kombi"),'2. Børn_indtast'!D302,0))))</f>
        <v>0</v>
      </c>
      <c r="E302" s="24" t="str">
        <f>IF('2. Børn_indtast'!E302="","",'2. Børn_indtast'!E302)</f>
        <v/>
      </c>
      <c r="F302" s="24" t="str">
        <f>IF('2. Børn_indtast'!F302="","",'2. Børn_indtast'!F302)</f>
        <v/>
      </c>
      <c r="G302" s="24" t="str">
        <f>IF('2. Børn_indtast'!G302="","",'2. Børn_indtast'!G302)</f>
        <v/>
      </c>
      <c r="H302" s="25" t="str">
        <f>IF('2. Børn_indtast'!H302="","",'2. Børn_indtast'!H302)</f>
        <v/>
      </c>
      <c r="I302" s="19" t="str">
        <f t="shared" si="70"/>
        <v>-</v>
      </c>
      <c r="J302" s="21" t="str">
        <f t="shared" si="71"/>
        <v>-</v>
      </c>
      <c r="K302" s="27">
        <f t="shared" si="72"/>
        <v>0</v>
      </c>
      <c r="L302" s="27">
        <f t="shared" si="73"/>
        <v>0</v>
      </c>
      <c r="M302" s="10">
        <f t="shared" si="74"/>
        <v>0</v>
      </c>
      <c r="N302" s="30">
        <f t="shared" si="75"/>
        <v>0</v>
      </c>
      <c r="O302" s="10">
        <f t="shared" si="76"/>
        <v>0</v>
      </c>
      <c r="P302" s="30">
        <f t="shared" si="77"/>
        <v>0</v>
      </c>
      <c r="Q302" s="27">
        <f t="shared" si="78"/>
        <v>0</v>
      </c>
      <c r="R302" s="38">
        <f t="shared" si="79"/>
        <v>0</v>
      </c>
      <c r="S302" s="39">
        <f t="shared" si="80"/>
        <v>0</v>
      </c>
      <c r="T302" s="10">
        <f t="shared" si="81"/>
        <v>0</v>
      </c>
      <c r="U302" s="30">
        <f t="shared" si="82"/>
        <v>0</v>
      </c>
      <c r="V302" s="22">
        <f t="shared" si="83"/>
        <v>0</v>
      </c>
      <c r="W302" s="22">
        <f t="shared" si="84"/>
        <v>0</v>
      </c>
      <c r="X302" s="22">
        <f t="shared" si="85"/>
        <v>0</v>
      </c>
    </row>
    <row r="303" spans="3:24" x14ac:dyDescent="0.3">
      <c r="C303" s="23" t="str">
        <f>IF('2. Børn_indtast'!C303="","",'2. Børn_indtast'!C303)</f>
        <v/>
      </c>
      <c r="D303" s="25">
        <f>IF(Inst_typ="Vuggestue","Vuggestue",IF(Inst_typ="Børnehave","Børnehave",IF(Inst_typ="Aldersintegreret institution","Aldersintegreret institution",IF(OR(Inst_typ="Vug og BH",Inst_typ="Kombi"),'2. Børn_indtast'!D303,0))))</f>
        <v>0</v>
      </c>
      <c r="E303" s="24" t="str">
        <f>IF('2. Børn_indtast'!E303="","",'2. Børn_indtast'!E303)</f>
        <v/>
      </c>
      <c r="F303" s="24" t="str">
        <f>IF('2. Børn_indtast'!F303="","",'2. Børn_indtast'!F303)</f>
        <v/>
      </c>
      <c r="G303" s="24" t="str">
        <f>IF('2. Børn_indtast'!G303="","",'2. Børn_indtast'!G303)</f>
        <v/>
      </c>
      <c r="H303" s="25" t="str">
        <f>IF('2. Børn_indtast'!H303="","",'2. Børn_indtast'!H303)</f>
        <v/>
      </c>
      <c r="I303" s="19" t="str">
        <f t="shared" si="70"/>
        <v>-</v>
      </c>
      <c r="J303" s="21" t="str">
        <f t="shared" si="71"/>
        <v>-</v>
      </c>
      <c r="K303" s="27">
        <f t="shared" si="72"/>
        <v>0</v>
      </c>
      <c r="L303" s="27">
        <f t="shared" si="73"/>
        <v>0</v>
      </c>
      <c r="M303" s="10">
        <f t="shared" si="74"/>
        <v>0</v>
      </c>
      <c r="N303" s="30">
        <f t="shared" si="75"/>
        <v>0</v>
      </c>
      <c r="O303" s="10">
        <f t="shared" si="76"/>
        <v>0</v>
      </c>
      <c r="P303" s="30">
        <f t="shared" si="77"/>
        <v>0</v>
      </c>
      <c r="Q303" s="27">
        <f t="shared" si="78"/>
        <v>0</v>
      </c>
      <c r="R303" s="38">
        <f t="shared" si="79"/>
        <v>0</v>
      </c>
      <c r="S303" s="39">
        <f t="shared" si="80"/>
        <v>0</v>
      </c>
      <c r="T303" s="10">
        <f t="shared" si="81"/>
        <v>0</v>
      </c>
      <c r="U303" s="30">
        <f t="shared" si="82"/>
        <v>0</v>
      </c>
      <c r="V303" s="22">
        <f t="shared" si="83"/>
        <v>0</v>
      </c>
      <c r="W303" s="22">
        <f t="shared" si="84"/>
        <v>0</v>
      </c>
      <c r="X303" s="22">
        <f t="shared" si="85"/>
        <v>0</v>
      </c>
    </row>
    <row r="304" spans="3:24" x14ac:dyDescent="0.3">
      <c r="C304" s="23" t="str">
        <f>IF('2. Børn_indtast'!C304="","",'2. Børn_indtast'!C304)</f>
        <v/>
      </c>
      <c r="D304" s="25">
        <f>IF(Inst_typ="Vuggestue","Vuggestue",IF(Inst_typ="Børnehave","Børnehave",IF(Inst_typ="Aldersintegreret institution","Aldersintegreret institution",IF(OR(Inst_typ="Vug og BH",Inst_typ="Kombi"),'2. Børn_indtast'!D304,0))))</f>
        <v>0</v>
      </c>
      <c r="E304" s="24" t="str">
        <f>IF('2. Børn_indtast'!E304="","",'2. Børn_indtast'!E304)</f>
        <v/>
      </c>
      <c r="F304" s="24" t="str">
        <f>IF('2. Børn_indtast'!F304="","",'2. Børn_indtast'!F304)</f>
        <v/>
      </c>
      <c r="G304" s="24" t="str">
        <f>IF('2. Børn_indtast'!G304="","",'2. Børn_indtast'!G304)</f>
        <v/>
      </c>
      <c r="H304" s="25" t="str">
        <f>IF('2. Børn_indtast'!H304="","",'2. Børn_indtast'!H304)</f>
        <v/>
      </c>
      <c r="I304" s="19" t="str">
        <f t="shared" si="70"/>
        <v>-</v>
      </c>
      <c r="J304" s="21" t="str">
        <f t="shared" si="71"/>
        <v>-</v>
      </c>
      <c r="K304" s="27">
        <f t="shared" si="72"/>
        <v>0</v>
      </c>
      <c r="L304" s="27">
        <f t="shared" si="73"/>
        <v>0</v>
      </c>
      <c r="M304" s="10">
        <f t="shared" si="74"/>
        <v>0</v>
      </c>
      <c r="N304" s="30">
        <f t="shared" si="75"/>
        <v>0</v>
      </c>
      <c r="O304" s="10">
        <f t="shared" si="76"/>
        <v>0</v>
      </c>
      <c r="P304" s="30">
        <f t="shared" si="77"/>
        <v>0</v>
      </c>
      <c r="Q304" s="27">
        <f t="shared" si="78"/>
        <v>0</v>
      </c>
      <c r="R304" s="38">
        <f t="shared" si="79"/>
        <v>0</v>
      </c>
      <c r="S304" s="39">
        <f t="shared" si="80"/>
        <v>0</v>
      </c>
      <c r="T304" s="10">
        <f t="shared" si="81"/>
        <v>0</v>
      </c>
      <c r="U304" s="30">
        <f t="shared" si="82"/>
        <v>0</v>
      </c>
      <c r="V304" s="22">
        <f t="shared" si="83"/>
        <v>0</v>
      </c>
      <c r="W304" s="22">
        <f t="shared" si="84"/>
        <v>0</v>
      </c>
      <c r="X304" s="22">
        <f t="shared" si="85"/>
        <v>0</v>
      </c>
    </row>
    <row r="305" spans="3:24" x14ac:dyDescent="0.3">
      <c r="C305" s="23" t="str">
        <f>IF('2. Børn_indtast'!C305="","",'2. Børn_indtast'!C305)</f>
        <v/>
      </c>
      <c r="D305" s="25">
        <f>IF(Inst_typ="Vuggestue","Vuggestue",IF(Inst_typ="Børnehave","Børnehave",IF(Inst_typ="Aldersintegreret institution","Aldersintegreret institution",IF(OR(Inst_typ="Vug og BH",Inst_typ="Kombi"),'2. Børn_indtast'!D305,0))))</f>
        <v>0</v>
      </c>
      <c r="E305" s="24" t="str">
        <f>IF('2. Børn_indtast'!E305="","",'2. Børn_indtast'!E305)</f>
        <v/>
      </c>
      <c r="F305" s="24" t="str">
        <f>IF('2. Børn_indtast'!F305="","",'2. Børn_indtast'!F305)</f>
        <v/>
      </c>
      <c r="G305" s="24" t="str">
        <f>IF('2. Børn_indtast'!G305="","",'2. Børn_indtast'!G305)</f>
        <v/>
      </c>
      <c r="H305" s="25" t="str">
        <f>IF('2. Børn_indtast'!H305="","",'2. Børn_indtast'!H305)</f>
        <v/>
      </c>
      <c r="I305" s="19" t="str">
        <f t="shared" si="70"/>
        <v>-</v>
      </c>
      <c r="J305" s="21" t="str">
        <f t="shared" si="71"/>
        <v>-</v>
      </c>
      <c r="K305" s="27">
        <f t="shared" si="72"/>
        <v>0</v>
      </c>
      <c r="L305" s="27">
        <f t="shared" si="73"/>
        <v>0</v>
      </c>
      <c r="M305" s="10">
        <f t="shared" si="74"/>
        <v>0</v>
      </c>
      <c r="N305" s="30">
        <f t="shared" si="75"/>
        <v>0</v>
      </c>
      <c r="O305" s="10">
        <f t="shared" si="76"/>
        <v>0</v>
      </c>
      <c r="P305" s="30">
        <f t="shared" si="77"/>
        <v>0</v>
      </c>
      <c r="Q305" s="27">
        <f t="shared" si="78"/>
        <v>0</v>
      </c>
      <c r="R305" s="38">
        <f t="shared" si="79"/>
        <v>0</v>
      </c>
      <c r="S305" s="39">
        <f t="shared" si="80"/>
        <v>0</v>
      </c>
      <c r="T305" s="10">
        <f t="shared" si="81"/>
        <v>0</v>
      </c>
      <c r="U305" s="30">
        <f t="shared" si="82"/>
        <v>0</v>
      </c>
      <c r="V305" s="22">
        <f t="shared" si="83"/>
        <v>0</v>
      </c>
      <c r="W305" s="22">
        <f t="shared" si="84"/>
        <v>0</v>
      </c>
      <c r="X305" s="22">
        <f t="shared" si="85"/>
        <v>0</v>
      </c>
    </row>
    <row r="306" spans="3:24" x14ac:dyDescent="0.3">
      <c r="C306" s="23" t="str">
        <f>IF('2. Børn_indtast'!C306="","",'2. Børn_indtast'!C306)</f>
        <v/>
      </c>
      <c r="D306" s="25">
        <f>IF(Inst_typ="Vuggestue","Vuggestue",IF(Inst_typ="Børnehave","Børnehave",IF(Inst_typ="Aldersintegreret institution","Aldersintegreret institution",IF(OR(Inst_typ="Vug og BH",Inst_typ="Kombi"),'2. Børn_indtast'!D306,0))))</f>
        <v>0</v>
      </c>
      <c r="E306" s="24" t="str">
        <f>IF('2. Børn_indtast'!E306="","",'2. Børn_indtast'!E306)</f>
        <v/>
      </c>
      <c r="F306" s="24" t="str">
        <f>IF('2. Børn_indtast'!F306="","",'2. Børn_indtast'!F306)</f>
        <v/>
      </c>
      <c r="G306" s="24" t="str">
        <f>IF('2. Børn_indtast'!G306="","",'2. Børn_indtast'!G306)</f>
        <v/>
      </c>
      <c r="H306" s="25" t="str">
        <f>IF('2. Børn_indtast'!H306="","",'2. Børn_indtast'!H306)</f>
        <v/>
      </c>
      <c r="I306" s="19" t="str">
        <f t="shared" si="70"/>
        <v>-</v>
      </c>
      <c r="J306" s="21" t="str">
        <f t="shared" si="71"/>
        <v>-</v>
      </c>
      <c r="K306" s="27">
        <f t="shared" si="72"/>
        <v>0</v>
      </c>
      <c r="L306" s="27">
        <f t="shared" si="73"/>
        <v>0</v>
      </c>
      <c r="M306" s="10">
        <f t="shared" si="74"/>
        <v>0</v>
      </c>
      <c r="N306" s="30">
        <f t="shared" si="75"/>
        <v>0</v>
      </c>
      <c r="O306" s="10">
        <f t="shared" si="76"/>
        <v>0</v>
      </c>
      <c r="P306" s="30">
        <f t="shared" si="77"/>
        <v>0</v>
      </c>
      <c r="Q306" s="27">
        <f t="shared" si="78"/>
        <v>0</v>
      </c>
      <c r="R306" s="38">
        <f t="shared" si="79"/>
        <v>0</v>
      </c>
      <c r="S306" s="39">
        <f t="shared" si="80"/>
        <v>0</v>
      </c>
      <c r="T306" s="10">
        <f t="shared" si="81"/>
        <v>0</v>
      </c>
      <c r="U306" s="30">
        <f t="shared" si="82"/>
        <v>0</v>
      </c>
      <c r="V306" s="22">
        <f t="shared" si="83"/>
        <v>0</v>
      </c>
      <c r="W306" s="22">
        <f t="shared" si="84"/>
        <v>0</v>
      </c>
      <c r="X306" s="22">
        <f t="shared" si="85"/>
        <v>0</v>
      </c>
    </row>
    <row r="307" spans="3:24" x14ac:dyDescent="0.3">
      <c r="C307" s="23" t="str">
        <f>IF('2. Børn_indtast'!C307="","",'2. Børn_indtast'!C307)</f>
        <v/>
      </c>
      <c r="D307" s="25">
        <f>IF(Inst_typ="Vuggestue","Vuggestue",IF(Inst_typ="Børnehave","Børnehave",IF(Inst_typ="Aldersintegreret institution","Aldersintegreret institution",IF(OR(Inst_typ="Vug og BH",Inst_typ="Kombi"),'2. Børn_indtast'!D307,0))))</f>
        <v>0</v>
      </c>
      <c r="E307" s="24" t="str">
        <f>IF('2. Børn_indtast'!E307="","",'2. Børn_indtast'!E307)</f>
        <v/>
      </c>
      <c r="F307" s="24" t="str">
        <f>IF('2. Børn_indtast'!F307="","",'2. Børn_indtast'!F307)</f>
        <v/>
      </c>
      <c r="G307" s="24" t="str">
        <f>IF('2. Børn_indtast'!G307="","",'2. Børn_indtast'!G307)</f>
        <v/>
      </c>
      <c r="H307" s="25" t="str">
        <f>IF('2. Børn_indtast'!H307="","",'2. Børn_indtast'!H307)</f>
        <v/>
      </c>
      <c r="I307" s="19" t="str">
        <f t="shared" si="70"/>
        <v>-</v>
      </c>
      <c r="J307" s="21" t="str">
        <f t="shared" si="71"/>
        <v>-</v>
      </c>
      <c r="K307" s="27">
        <f t="shared" si="72"/>
        <v>0</v>
      </c>
      <c r="L307" s="27">
        <f t="shared" si="73"/>
        <v>0</v>
      </c>
      <c r="M307" s="10">
        <f t="shared" si="74"/>
        <v>0</v>
      </c>
      <c r="N307" s="30">
        <f t="shared" si="75"/>
        <v>0</v>
      </c>
      <c r="O307" s="10">
        <f t="shared" si="76"/>
        <v>0</v>
      </c>
      <c r="P307" s="30">
        <f t="shared" si="77"/>
        <v>0</v>
      </c>
      <c r="Q307" s="27">
        <f t="shared" si="78"/>
        <v>0</v>
      </c>
      <c r="R307" s="38">
        <f t="shared" si="79"/>
        <v>0</v>
      </c>
      <c r="S307" s="39">
        <f t="shared" si="80"/>
        <v>0</v>
      </c>
      <c r="T307" s="10">
        <f t="shared" si="81"/>
        <v>0</v>
      </c>
      <c r="U307" s="30">
        <f t="shared" si="82"/>
        <v>0</v>
      </c>
      <c r="V307" s="22">
        <f t="shared" si="83"/>
        <v>0</v>
      </c>
      <c r="W307" s="22">
        <f t="shared" si="84"/>
        <v>0</v>
      </c>
      <c r="X307" s="22">
        <f t="shared" si="85"/>
        <v>0</v>
      </c>
    </row>
    <row r="308" spans="3:24" x14ac:dyDescent="0.3">
      <c r="C308" s="23" t="str">
        <f>IF('2. Børn_indtast'!C308="","",'2. Børn_indtast'!C308)</f>
        <v/>
      </c>
      <c r="D308" s="25">
        <f>IF(Inst_typ="Vuggestue","Vuggestue",IF(Inst_typ="Børnehave","Børnehave",IF(Inst_typ="Aldersintegreret institution","Aldersintegreret institution",IF(OR(Inst_typ="Vug og BH",Inst_typ="Kombi"),'2. Børn_indtast'!D308,0))))</f>
        <v>0</v>
      </c>
      <c r="E308" s="24" t="str">
        <f>IF('2. Børn_indtast'!E308="","",'2. Børn_indtast'!E308)</f>
        <v/>
      </c>
      <c r="F308" s="24" t="str">
        <f>IF('2. Børn_indtast'!F308="","",'2. Børn_indtast'!F308)</f>
        <v/>
      </c>
      <c r="G308" s="24" t="str">
        <f>IF('2. Børn_indtast'!G308="","",'2. Børn_indtast'!G308)</f>
        <v/>
      </c>
      <c r="H308" s="25" t="str">
        <f>IF('2. Børn_indtast'!H308="","",'2. Børn_indtast'!H308)</f>
        <v/>
      </c>
      <c r="I308" s="19" t="str">
        <f t="shared" si="70"/>
        <v>-</v>
      </c>
      <c r="J308" s="21" t="str">
        <f t="shared" si="71"/>
        <v>-</v>
      </c>
      <c r="K308" s="27">
        <f t="shared" si="72"/>
        <v>0</v>
      </c>
      <c r="L308" s="27">
        <f t="shared" si="73"/>
        <v>0</v>
      </c>
      <c r="M308" s="10">
        <f t="shared" si="74"/>
        <v>0</v>
      </c>
      <c r="N308" s="30">
        <f t="shared" si="75"/>
        <v>0</v>
      </c>
      <c r="O308" s="10">
        <f t="shared" si="76"/>
        <v>0</v>
      </c>
      <c r="P308" s="30">
        <f t="shared" si="77"/>
        <v>0</v>
      </c>
      <c r="Q308" s="27">
        <f t="shared" si="78"/>
        <v>0</v>
      </c>
      <c r="R308" s="38">
        <f t="shared" si="79"/>
        <v>0</v>
      </c>
      <c r="S308" s="39">
        <f t="shared" si="80"/>
        <v>0</v>
      </c>
      <c r="T308" s="10">
        <f t="shared" si="81"/>
        <v>0</v>
      </c>
      <c r="U308" s="30">
        <f t="shared" si="82"/>
        <v>0</v>
      </c>
      <c r="V308" s="22">
        <f t="shared" si="83"/>
        <v>0</v>
      </c>
      <c r="W308" s="22">
        <f t="shared" si="84"/>
        <v>0</v>
      </c>
      <c r="X308" s="22">
        <f t="shared" si="85"/>
        <v>0</v>
      </c>
    </row>
    <row r="309" spans="3:24" x14ac:dyDescent="0.3">
      <c r="C309" s="23" t="str">
        <f>IF('2. Børn_indtast'!C309="","",'2. Børn_indtast'!C309)</f>
        <v/>
      </c>
      <c r="D309" s="25">
        <f>IF(Inst_typ="Vuggestue","Vuggestue",IF(Inst_typ="Børnehave","Børnehave",IF(Inst_typ="Aldersintegreret institution","Aldersintegreret institution",IF(OR(Inst_typ="Vug og BH",Inst_typ="Kombi"),'2. Børn_indtast'!D309,0))))</f>
        <v>0</v>
      </c>
      <c r="E309" s="24" t="str">
        <f>IF('2. Børn_indtast'!E309="","",'2. Børn_indtast'!E309)</f>
        <v/>
      </c>
      <c r="F309" s="24" t="str">
        <f>IF('2. Børn_indtast'!F309="","",'2. Børn_indtast'!F309)</f>
        <v/>
      </c>
      <c r="G309" s="24" t="str">
        <f>IF('2. Børn_indtast'!G309="","",'2. Børn_indtast'!G309)</f>
        <v/>
      </c>
      <c r="H309" s="25" t="str">
        <f>IF('2. Børn_indtast'!H309="","",'2. Børn_indtast'!H309)</f>
        <v/>
      </c>
      <c r="I309" s="19" t="str">
        <f t="shared" si="70"/>
        <v>-</v>
      </c>
      <c r="J309" s="21" t="str">
        <f t="shared" si="71"/>
        <v>-</v>
      </c>
      <c r="K309" s="27">
        <f t="shared" si="72"/>
        <v>0</v>
      </c>
      <c r="L309" s="27">
        <f t="shared" si="73"/>
        <v>0</v>
      </c>
      <c r="M309" s="10">
        <f t="shared" si="74"/>
        <v>0</v>
      </c>
      <c r="N309" s="30">
        <f t="shared" si="75"/>
        <v>0</v>
      </c>
      <c r="O309" s="10">
        <f t="shared" si="76"/>
        <v>0</v>
      </c>
      <c r="P309" s="30">
        <f t="shared" si="77"/>
        <v>0</v>
      </c>
      <c r="Q309" s="27">
        <f t="shared" si="78"/>
        <v>0</v>
      </c>
      <c r="R309" s="38">
        <f t="shared" si="79"/>
        <v>0</v>
      </c>
      <c r="S309" s="39">
        <f t="shared" si="80"/>
        <v>0</v>
      </c>
      <c r="T309" s="10">
        <f t="shared" si="81"/>
        <v>0</v>
      </c>
      <c r="U309" s="30">
        <f t="shared" si="82"/>
        <v>0</v>
      </c>
      <c r="V309" s="22">
        <f t="shared" si="83"/>
        <v>0</v>
      </c>
      <c r="W309" s="22">
        <f t="shared" si="84"/>
        <v>0</v>
      </c>
      <c r="X309" s="22">
        <f t="shared" si="85"/>
        <v>0</v>
      </c>
    </row>
    <row r="310" spans="3:24" x14ac:dyDescent="0.3">
      <c r="C310" s="23" t="str">
        <f>IF('2. Børn_indtast'!C310="","",'2. Børn_indtast'!C310)</f>
        <v/>
      </c>
      <c r="D310" s="25">
        <f>IF(Inst_typ="Vuggestue","Vuggestue",IF(Inst_typ="Børnehave","Børnehave",IF(Inst_typ="Aldersintegreret institution","Aldersintegreret institution",IF(OR(Inst_typ="Vug og BH",Inst_typ="Kombi"),'2. Børn_indtast'!D310,0))))</f>
        <v>0</v>
      </c>
      <c r="E310" s="24" t="str">
        <f>IF('2. Børn_indtast'!E310="","",'2. Børn_indtast'!E310)</f>
        <v/>
      </c>
      <c r="F310" s="24" t="str">
        <f>IF('2. Børn_indtast'!F310="","",'2. Børn_indtast'!F310)</f>
        <v/>
      </c>
      <c r="G310" s="24" t="str">
        <f>IF('2. Børn_indtast'!G310="","",'2. Børn_indtast'!G310)</f>
        <v/>
      </c>
      <c r="H310" s="25" t="str">
        <f>IF('2. Børn_indtast'!H310="","",'2. Børn_indtast'!H310)</f>
        <v/>
      </c>
      <c r="I310" s="19" t="str">
        <f t="shared" si="70"/>
        <v>-</v>
      </c>
      <c r="J310" s="21" t="str">
        <f t="shared" si="71"/>
        <v>-</v>
      </c>
      <c r="K310" s="27">
        <f t="shared" si="72"/>
        <v>0</v>
      </c>
      <c r="L310" s="27">
        <f t="shared" si="73"/>
        <v>0</v>
      </c>
      <c r="M310" s="10">
        <f t="shared" si="74"/>
        <v>0</v>
      </c>
      <c r="N310" s="30">
        <f t="shared" si="75"/>
        <v>0</v>
      </c>
      <c r="O310" s="10">
        <f t="shared" si="76"/>
        <v>0</v>
      </c>
      <c r="P310" s="30">
        <f t="shared" si="77"/>
        <v>0</v>
      </c>
      <c r="Q310" s="27">
        <f t="shared" si="78"/>
        <v>0</v>
      </c>
      <c r="R310" s="38">
        <f t="shared" si="79"/>
        <v>0</v>
      </c>
      <c r="S310" s="39">
        <f t="shared" si="80"/>
        <v>0</v>
      </c>
      <c r="T310" s="10">
        <f t="shared" si="81"/>
        <v>0</v>
      </c>
      <c r="U310" s="30">
        <f t="shared" si="82"/>
        <v>0</v>
      </c>
      <c r="V310" s="22">
        <f t="shared" si="83"/>
        <v>0</v>
      </c>
      <c r="W310" s="22">
        <f t="shared" si="84"/>
        <v>0</v>
      </c>
      <c r="X310" s="22">
        <f t="shared" si="85"/>
        <v>0</v>
      </c>
    </row>
    <row r="311" spans="3:24" x14ac:dyDescent="0.3">
      <c r="C311" s="23" t="str">
        <f>IF('2. Børn_indtast'!C311="","",'2. Børn_indtast'!C311)</f>
        <v/>
      </c>
      <c r="D311" s="25">
        <f>IF(Inst_typ="Vuggestue","Vuggestue",IF(Inst_typ="Børnehave","Børnehave",IF(Inst_typ="Aldersintegreret institution","Aldersintegreret institution",IF(OR(Inst_typ="Vug og BH",Inst_typ="Kombi"),'2. Børn_indtast'!D311,0))))</f>
        <v>0</v>
      </c>
      <c r="E311" s="24" t="str">
        <f>IF('2. Børn_indtast'!E311="","",'2. Børn_indtast'!E311)</f>
        <v/>
      </c>
      <c r="F311" s="24" t="str">
        <f>IF('2. Børn_indtast'!F311="","",'2. Børn_indtast'!F311)</f>
        <v/>
      </c>
      <c r="G311" s="24" t="str">
        <f>IF('2. Børn_indtast'!G311="","",'2. Børn_indtast'!G311)</f>
        <v/>
      </c>
      <c r="H311" s="25" t="str">
        <f>IF('2. Børn_indtast'!H311="","",'2. Børn_indtast'!H311)</f>
        <v/>
      </c>
      <c r="I311" s="19" t="str">
        <f t="shared" si="70"/>
        <v>-</v>
      </c>
      <c r="J311" s="21" t="str">
        <f t="shared" si="71"/>
        <v>-</v>
      </c>
      <c r="K311" s="27">
        <f t="shared" si="72"/>
        <v>0</v>
      </c>
      <c r="L311" s="27">
        <f t="shared" si="73"/>
        <v>0</v>
      </c>
      <c r="M311" s="10">
        <f t="shared" si="74"/>
        <v>0</v>
      </c>
      <c r="N311" s="30">
        <f t="shared" si="75"/>
        <v>0</v>
      </c>
      <c r="O311" s="10">
        <f t="shared" si="76"/>
        <v>0</v>
      </c>
      <c r="P311" s="30">
        <f t="shared" si="77"/>
        <v>0</v>
      </c>
      <c r="Q311" s="27">
        <f t="shared" si="78"/>
        <v>0</v>
      </c>
      <c r="R311" s="38">
        <f t="shared" si="79"/>
        <v>0</v>
      </c>
      <c r="S311" s="39">
        <f t="shared" si="80"/>
        <v>0</v>
      </c>
      <c r="T311" s="10">
        <f t="shared" si="81"/>
        <v>0</v>
      </c>
      <c r="U311" s="30">
        <f t="shared" si="82"/>
        <v>0</v>
      </c>
      <c r="V311" s="22">
        <f t="shared" si="83"/>
        <v>0</v>
      </c>
      <c r="W311" s="22">
        <f t="shared" si="84"/>
        <v>0</v>
      </c>
      <c r="X311" s="22">
        <f t="shared" si="85"/>
        <v>0</v>
      </c>
    </row>
    <row r="312" spans="3:24" x14ac:dyDescent="0.3">
      <c r="C312" s="23" t="str">
        <f>IF('2. Børn_indtast'!C312="","",'2. Børn_indtast'!C312)</f>
        <v/>
      </c>
      <c r="D312" s="25">
        <f>IF(Inst_typ="Vuggestue","Vuggestue",IF(Inst_typ="Børnehave","Børnehave",IF(Inst_typ="Aldersintegreret institution","Aldersintegreret institution",IF(OR(Inst_typ="Vug og BH",Inst_typ="Kombi"),'2. Børn_indtast'!D312,0))))</f>
        <v>0</v>
      </c>
      <c r="E312" s="24" t="str">
        <f>IF('2. Børn_indtast'!E312="","",'2. Børn_indtast'!E312)</f>
        <v/>
      </c>
      <c r="F312" s="24" t="str">
        <f>IF('2. Børn_indtast'!F312="","",'2. Børn_indtast'!F312)</f>
        <v/>
      </c>
      <c r="G312" s="24" t="str">
        <f>IF('2. Børn_indtast'!G312="","",'2. Børn_indtast'!G312)</f>
        <v/>
      </c>
      <c r="H312" s="25" t="str">
        <f>IF('2. Børn_indtast'!H312="","",'2. Børn_indtast'!H312)</f>
        <v/>
      </c>
      <c r="I312" s="19" t="str">
        <f t="shared" si="70"/>
        <v>-</v>
      </c>
      <c r="J312" s="21" t="str">
        <f t="shared" si="71"/>
        <v>-</v>
      </c>
      <c r="K312" s="27">
        <f t="shared" si="72"/>
        <v>0</v>
      </c>
      <c r="L312" s="27">
        <f t="shared" si="73"/>
        <v>0</v>
      </c>
      <c r="M312" s="10">
        <f t="shared" si="74"/>
        <v>0</v>
      </c>
      <c r="N312" s="30">
        <f t="shared" si="75"/>
        <v>0</v>
      </c>
      <c r="O312" s="10">
        <f t="shared" si="76"/>
        <v>0</v>
      </c>
      <c r="P312" s="30">
        <f t="shared" si="77"/>
        <v>0</v>
      </c>
      <c r="Q312" s="27">
        <f t="shared" si="78"/>
        <v>0</v>
      </c>
      <c r="R312" s="38">
        <f t="shared" si="79"/>
        <v>0</v>
      </c>
      <c r="S312" s="39">
        <f t="shared" si="80"/>
        <v>0</v>
      </c>
      <c r="T312" s="10">
        <f t="shared" si="81"/>
        <v>0</v>
      </c>
      <c r="U312" s="30">
        <f t="shared" si="82"/>
        <v>0</v>
      </c>
      <c r="V312" s="22">
        <f t="shared" si="83"/>
        <v>0</v>
      </c>
      <c r="W312" s="22">
        <f t="shared" si="84"/>
        <v>0</v>
      </c>
      <c r="X312" s="22">
        <f t="shared" si="85"/>
        <v>0</v>
      </c>
    </row>
    <row r="313" spans="3:24" x14ac:dyDescent="0.3">
      <c r="C313" s="23" t="str">
        <f>IF('2. Børn_indtast'!C313="","",'2. Børn_indtast'!C313)</f>
        <v/>
      </c>
      <c r="D313" s="25">
        <f>IF(Inst_typ="Vuggestue","Vuggestue",IF(Inst_typ="Børnehave","Børnehave",IF(Inst_typ="Aldersintegreret institution","Aldersintegreret institution",IF(OR(Inst_typ="Vug og BH",Inst_typ="Kombi"),'2. Børn_indtast'!D313,0))))</f>
        <v>0</v>
      </c>
      <c r="E313" s="24" t="str">
        <f>IF('2. Børn_indtast'!E313="","",'2. Børn_indtast'!E313)</f>
        <v/>
      </c>
      <c r="F313" s="24" t="str">
        <f>IF('2. Børn_indtast'!F313="","",'2. Børn_indtast'!F313)</f>
        <v/>
      </c>
      <c r="G313" s="24" t="str">
        <f>IF('2. Børn_indtast'!G313="","",'2. Børn_indtast'!G313)</f>
        <v/>
      </c>
      <c r="H313" s="25" t="str">
        <f>IF('2. Børn_indtast'!H313="","",'2. Børn_indtast'!H313)</f>
        <v/>
      </c>
      <c r="I313" s="19" t="str">
        <f t="shared" si="70"/>
        <v>-</v>
      </c>
      <c r="J313" s="21" t="str">
        <f t="shared" si="71"/>
        <v>-</v>
      </c>
      <c r="K313" s="27">
        <f t="shared" si="72"/>
        <v>0</v>
      </c>
      <c r="L313" s="27">
        <f t="shared" si="73"/>
        <v>0</v>
      </c>
      <c r="M313" s="10">
        <f t="shared" si="74"/>
        <v>0</v>
      </c>
      <c r="N313" s="30">
        <f t="shared" si="75"/>
        <v>0</v>
      </c>
      <c r="O313" s="10">
        <f t="shared" si="76"/>
        <v>0</v>
      </c>
      <c r="P313" s="30">
        <f t="shared" si="77"/>
        <v>0</v>
      </c>
      <c r="Q313" s="27">
        <f t="shared" si="78"/>
        <v>0</v>
      </c>
      <c r="R313" s="38">
        <f t="shared" si="79"/>
        <v>0</v>
      </c>
      <c r="S313" s="39">
        <f t="shared" si="80"/>
        <v>0</v>
      </c>
      <c r="T313" s="10">
        <f t="shared" si="81"/>
        <v>0</v>
      </c>
      <c r="U313" s="30">
        <f t="shared" si="82"/>
        <v>0</v>
      </c>
      <c r="V313" s="22">
        <f t="shared" si="83"/>
        <v>0</v>
      </c>
      <c r="W313" s="22">
        <f t="shared" si="84"/>
        <v>0</v>
      </c>
      <c r="X313" s="22">
        <f t="shared" si="85"/>
        <v>0</v>
      </c>
    </row>
    <row r="314" spans="3:24" x14ac:dyDescent="0.3">
      <c r="C314" s="23" t="str">
        <f>IF('2. Børn_indtast'!C314="","",'2. Børn_indtast'!C314)</f>
        <v/>
      </c>
      <c r="D314" s="25">
        <f>IF(Inst_typ="Vuggestue","Vuggestue",IF(Inst_typ="Børnehave","Børnehave",IF(Inst_typ="Aldersintegreret institution","Aldersintegreret institution",IF(OR(Inst_typ="Vug og BH",Inst_typ="Kombi"),'2. Børn_indtast'!D314,0))))</f>
        <v>0</v>
      </c>
      <c r="E314" s="24" t="str">
        <f>IF('2. Børn_indtast'!E314="","",'2. Børn_indtast'!E314)</f>
        <v/>
      </c>
      <c r="F314" s="24" t="str">
        <f>IF('2. Børn_indtast'!F314="","",'2. Børn_indtast'!F314)</f>
        <v/>
      </c>
      <c r="G314" s="24" t="str">
        <f>IF('2. Børn_indtast'!G314="","",'2. Børn_indtast'!G314)</f>
        <v/>
      </c>
      <c r="H314" s="25" t="str">
        <f>IF('2. Børn_indtast'!H314="","",'2. Børn_indtast'!H314)</f>
        <v/>
      </c>
      <c r="I314" s="19" t="str">
        <f t="shared" si="70"/>
        <v>-</v>
      </c>
      <c r="J314" s="21" t="str">
        <f t="shared" si="71"/>
        <v>-</v>
      </c>
      <c r="K314" s="27">
        <f t="shared" si="72"/>
        <v>0</v>
      </c>
      <c r="L314" s="27">
        <f t="shared" si="73"/>
        <v>0</v>
      </c>
      <c r="M314" s="10">
        <f t="shared" si="74"/>
        <v>0</v>
      </c>
      <c r="N314" s="30">
        <f t="shared" si="75"/>
        <v>0</v>
      </c>
      <c r="O314" s="10">
        <f t="shared" si="76"/>
        <v>0</v>
      </c>
      <c r="P314" s="30">
        <f t="shared" si="77"/>
        <v>0</v>
      </c>
      <c r="Q314" s="27">
        <f t="shared" si="78"/>
        <v>0</v>
      </c>
      <c r="R314" s="38">
        <f t="shared" si="79"/>
        <v>0</v>
      </c>
      <c r="S314" s="39">
        <f t="shared" si="80"/>
        <v>0</v>
      </c>
      <c r="T314" s="10">
        <f t="shared" si="81"/>
        <v>0</v>
      </c>
      <c r="U314" s="30">
        <f t="shared" si="82"/>
        <v>0</v>
      </c>
      <c r="V314" s="22">
        <f t="shared" si="83"/>
        <v>0</v>
      </c>
      <c r="W314" s="22">
        <f t="shared" si="84"/>
        <v>0</v>
      </c>
      <c r="X314" s="22">
        <f t="shared" si="85"/>
        <v>0</v>
      </c>
    </row>
    <row r="315" spans="3:24" x14ac:dyDescent="0.3">
      <c r="C315" s="23" t="str">
        <f>IF('2. Børn_indtast'!C315="","",'2. Børn_indtast'!C315)</f>
        <v/>
      </c>
      <c r="D315" s="25">
        <f>IF(Inst_typ="Vuggestue","Vuggestue",IF(Inst_typ="Børnehave","Børnehave",IF(Inst_typ="Aldersintegreret institution","Aldersintegreret institution",IF(OR(Inst_typ="Vug og BH",Inst_typ="Kombi"),'2. Børn_indtast'!D315,0))))</f>
        <v>0</v>
      </c>
      <c r="E315" s="24" t="str">
        <f>IF('2. Børn_indtast'!E315="","",'2. Børn_indtast'!E315)</f>
        <v/>
      </c>
      <c r="F315" s="24" t="str">
        <f>IF('2. Børn_indtast'!F315="","",'2. Børn_indtast'!F315)</f>
        <v/>
      </c>
      <c r="G315" s="24" t="str">
        <f>IF('2. Børn_indtast'!G315="","",'2. Børn_indtast'!G315)</f>
        <v/>
      </c>
      <c r="H315" s="25" t="str">
        <f>IF('2. Børn_indtast'!H315="","",'2. Børn_indtast'!H315)</f>
        <v/>
      </c>
      <c r="I315" s="19" t="str">
        <f t="shared" si="70"/>
        <v>-</v>
      </c>
      <c r="J315" s="21" t="str">
        <f t="shared" si="71"/>
        <v>-</v>
      </c>
      <c r="K315" s="27">
        <f t="shared" si="72"/>
        <v>0</v>
      </c>
      <c r="L315" s="27">
        <f t="shared" si="73"/>
        <v>0</v>
      </c>
      <c r="M315" s="10">
        <f t="shared" si="74"/>
        <v>0</v>
      </c>
      <c r="N315" s="30">
        <f t="shared" si="75"/>
        <v>0</v>
      </c>
      <c r="O315" s="10">
        <f t="shared" si="76"/>
        <v>0</v>
      </c>
      <c r="P315" s="30">
        <f t="shared" si="77"/>
        <v>0</v>
      </c>
      <c r="Q315" s="27">
        <f t="shared" si="78"/>
        <v>0</v>
      </c>
      <c r="R315" s="38">
        <f t="shared" si="79"/>
        <v>0</v>
      </c>
      <c r="S315" s="39">
        <f t="shared" si="80"/>
        <v>0</v>
      </c>
      <c r="T315" s="10">
        <f t="shared" si="81"/>
        <v>0</v>
      </c>
      <c r="U315" s="30">
        <f t="shared" si="82"/>
        <v>0</v>
      </c>
      <c r="V315" s="22">
        <f t="shared" si="83"/>
        <v>0</v>
      </c>
      <c r="W315" s="22">
        <f t="shared" si="84"/>
        <v>0</v>
      </c>
      <c r="X315" s="22">
        <f t="shared" si="85"/>
        <v>0</v>
      </c>
    </row>
    <row r="316" spans="3:24" x14ac:dyDescent="0.3">
      <c r="C316" s="23" t="str">
        <f>IF('2. Børn_indtast'!C316="","",'2. Børn_indtast'!C316)</f>
        <v/>
      </c>
      <c r="D316" s="25">
        <f>IF(Inst_typ="Vuggestue","Vuggestue",IF(Inst_typ="Børnehave","Børnehave",IF(Inst_typ="Aldersintegreret institution","Aldersintegreret institution",IF(OR(Inst_typ="Vug og BH",Inst_typ="Kombi"),'2. Børn_indtast'!D316,0))))</f>
        <v>0</v>
      </c>
      <c r="E316" s="24" t="str">
        <f>IF('2. Børn_indtast'!E316="","",'2. Børn_indtast'!E316)</f>
        <v/>
      </c>
      <c r="F316" s="24" t="str">
        <f>IF('2. Børn_indtast'!F316="","",'2. Børn_indtast'!F316)</f>
        <v/>
      </c>
      <c r="G316" s="24" t="str">
        <f>IF('2. Børn_indtast'!G316="","",'2. Børn_indtast'!G316)</f>
        <v/>
      </c>
      <c r="H316" s="25" t="str">
        <f>IF('2. Børn_indtast'!H316="","",'2. Børn_indtast'!H316)</f>
        <v/>
      </c>
      <c r="I316" s="19" t="str">
        <f t="shared" si="70"/>
        <v>-</v>
      </c>
      <c r="J316" s="21" t="str">
        <f t="shared" si="71"/>
        <v>-</v>
      </c>
      <c r="K316" s="27">
        <f t="shared" si="72"/>
        <v>0</v>
      </c>
      <c r="L316" s="27">
        <f t="shared" si="73"/>
        <v>0</v>
      </c>
      <c r="M316" s="10">
        <f t="shared" si="74"/>
        <v>0</v>
      </c>
      <c r="N316" s="30">
        <f t="shared" si="75"/>
        <v>0</v>
      </c>
      <c r="O316" s="10">
        <f t="shared" si="76"/>
        <v>0</v>
      </c>
      <c r="P316" s="30">
        <f t="shared" si="77"/>
        <v>0</v>
      </c>
      <c r="Q316" s="27">
        <f t="shared" si="78"/>
        <v>0</v>
      </c>
      <c r="R316" s="38">
        <f t="shared" si="79"/>
        <v>0</v>
      </c>
      <c r="S316" s="39">
        <f t="shared" si="80"/>
        <v>0</v>
      </c>
      <c r="T316" s="10">
        <f t="shared" si="81"/>
        <v>0</v>
      </c>
      <c r="U316" s="30">
        <f t="shared" si="82"/>
        <v>0</v>
      </c>
      <c r="V316" s="22">
        <f t="shared" si="83"/>
        <v>0</v>
      </c>
      <c r="W316" s="22">
        <f t="shared" si="84"/>
        <v>0</v>
      </c>
      <c r="X316" s="22">
        <f t="shared" si="85"/>
        <v>0</v>
      </c>
    </row>
    <row r="317" spans="3:24" x14ac:dyDescent="0.3">
      <c r="C317" s="23" t="str">
        <f>IF('2. Børn_indtast'!C317="","",'2. Børn_indtast'!C317)</f>
        <v/>
      </c>
      <c r="D317" s="25">
        <f>IF(Inst_typ="Vuggestue","Vuggestue",IF(Inst_typ="Børnehave","Børnehave",IF(Inst_typ="Aldersintegreret institution","Aldersintegreret institution",IF(OR(Inst_typ="Vug og BH",Inst_typ="Kombi"),'2. Børn_indtast'!D317,0))))</f>
        <v>0</v>
      </c>
      <c r="E317" s="24" t="str">
        <f>IF('2. Børn_indtast'!E317="","",'2. Børn_indtast'!E317)</f>
        <v/>
      </c>
      <c r="F317" s="24" t="str">
        <f>IF('2. Børn_indtast'!F317="","",'2. Børn_indtast'!F317)</f>
        <v/>
      </c>
      <c r="G317" s="24" t="str">
        <f>IF('2. Børn_indtast'!G317="","",'2. Børn_indtast'!G317)</f>
        <v/>
      </c>
      <c r="H317" s="25" t="str">
        <f>IF('2. Børn_indtast'!H317="","",'2. Børn_indtast'!H317)</f>
        <v/>
      </c>
      <c r="I317" s="19" t="str">
        <f t="shared" si="70"/>
        <v>-</v>
      </c>
      <c r="J317" s="21" t="str">
        <f t="shared" si="71"/>
        <v>-</v>
      </c>
      <c r="K317" s="27">
        <f t="shared" si="72"/>
        <v>0</v>
      </c>
      <c r="L317" s="27">
        <f t="shared" si="73"/>
        <v>0</v>
      </c>
      <c r="M317" s="10">
        <f t="shared" si="74"/>
        <v>0</v>
      </c>
      <c r="N317" s="30">
        <f t="shared" si="75"/>
        <v>0</v>
      </c>
      <c r="O317" s="10">
        <f t="shared" si="76"/>
        <v>0</v>
      </c>
      <c r="P317" s="30">
        <f t="shared" si="77"/>
        <v>0</v>
      </c>
      <c r="Q317" s="27">
        <f t="shared" si="78"/>
        <v>0</v>
      </c>
      <c r="R317" s="38">
        <f t="shared" si="79"/>
        <v>0</v>
      </c>
      <c r="S317" s="39">
        <f t="shared" si="80"/>
        <v>0</v>
      </c>
      <c r="T317" s="10">
        <f t="shared" si="81"/>
        <v>0</v>
      </c>
      <c r="U317" s="30">
        <f t="shared" si="82"/>
        <v>0</v>
      </c>
      <c r="V317" s="22">
        <f t="shared" si="83"/>
        <v>0</v>
      </c>
      <c r="W317" s="22">
        <f t="shared" si="84"/>
        <v>0</v>
      </c>
      <c r="X317" s="22">
        <f t="shared" si="85"/>
        <v>0</v>
      </c>
    </row>
    <row r="318" spans="3:24" x14ac:dyDescent="0.3">
      <c r="C318" s="23" t="str">
        <f>IF('2. Børn_indtast'!C318="","",'2. Børn_indtast'!C318)</f>
        <v/>
      </c>
      <c r="D318" s="25">
        <f>IF(Inst_typ="Vuggestue","Vuggestue",IF(Inst_typ="Børnehave","Børnehave",IF(Inst_typ="Aldersintegreret institution","Aldersintegreret institution",IF(OR(Inst_typ="Vug og BH",Inst_typ="Kombi"),'2. Børn_indtast'!D318,0))))</f>
        <v>0</v>
      </c>
      <c r="E318" s="24" t="str">
        <f>IF('2. Børn_indtast'!E318="","",'2. Børn_indtast'!E318)</f>
        <v/>
      </c>
      <c r="F318" s="24" t="str">
        <f>IF('2. Børn_indtast'!F318="","",'2. Børn_indtast'!F318)</f>
        <v/>
      </c>
      <c r="G318" s="24" t="str">
        <f>IF('2. Børn_indtast'!G318="","",'2. Børn_indtast'!G318)</f>
        <v/>
      </c>
      <c r="H318" s="25" t="str">
        <f>IF('2. Børn_indtast'!H318="","",'2. Børn_indtast'!H318)</f>
        <v/>
      </c>
      <c r="I318" s="19" t="str">
        <f t="shared" si="70"/>
        <v>-</v>
      </c>
      <c r="J318" s="21" t="str">
        <f t="shared" si="71"/>
        <v>-</v>
      </c>
      <c r="K318" s="27">
        <f t="shared" si="72"/>
        <v>0</v>
      </c>
      <c r="L318" s="27">
        <f t="shared" si="73"/>
        <v>0</v>
      </c>
      <c r="M318" s="10">
        <f t="shared" si="74"/>
        <v>0</v>
      </c>
      <c r="N318" s="30">
        <f t="shared" si="75"/>
        <v>0</v>
      </c>
      <c r="O318" s="10">
        <f t="shared" si="76"/>
        <v>0</v>
      </c>
      <c r="P318" s="30">
        <f t="shared" si="77"/>
        <v>0</v>
      </c>
      <c r="Q318" s="27">
        <f t="shared" si="78"/>
        <v>0</v>
      </c>
      <c r="R318" s="38">
        <f t="shared" si="79"/>
        <v>0</v>
      </c>
      <c r="S318" s="39">
        <f t="shared" si="80"/>
        <v>0</v>
      </c>
      <c r="T318" s="10">
        <f t="shared" si="81"/>
        <v>0</v>
      </c>
      <c r="U318" s="30">
        <f t="shared" si="82"/>
        <v>0</v>
      </c>
      <c r="V318" s="22">
        <f t="shared" si="83"/>
        <v>0</v>
      </c>
      <c r="W318" s="22">
        <f t="shared" si="84"/>
        <v>0</v>
      </c>
      <c r="X318" s="22">
        <f t="shared" si="85"/>
        <v>0</v>
      </c>
    </row>
    <row r="319" spans="3:24" x14ac:dyDescent="0.3">
      <c r="C319" s="23" t="str">
        <f>IF('2. Børn_indtast'!C319="","",'2. Børn_indtast'!C319)</f>
        <v/>
      </c>
      <c r="D319" s="25">
        <f>IF(Inst_typ="Vuggestue","Vuggestue",IF(Inst_typ="Børnehave","Børnehave",IF(Inst_typ="Aldersintegreret institution","Aldersintegreret institution",IF(OR(Inst_typ="Vug og BH",Inst_typ="Kombi"),'2. Børn_indtast'!D319,0))))</f>
        <v>0</v>
      </c>
      <c r="E319" s="24" t="str">
        <f>IF('2. Børn_indtast'!E319="","",'2. Børn_indtast'!E319)</f>
        <v/>
      </c>
      <c r="F319" s="24" t="str">
        <f>IF('2. Børn_indtast'!F319="","",'2. Børn_indtast'!F319)</f>
        <v/>
      </c>
      <c r="G319" s="24" t="str">
        <f>IF('2. Børn_indtast'!G319="","",'2. Børn_indtast'!G319)</f>
        <v/>
      </c>
      <c r="H319" s="25" t="str">
        <f>IF('2. Børn_indtast'!H319="","",'2. Børn_indtast'!H319)</f>
        <v/>
      </c>
      <c r="I319" s="19" t="str">
        <f t="shared" si="70"/>
        <v>-</v>
      </c>
      <c r="J319" s="21" t="str">
        <f t="shared" si="71"/>
        <v>-</v>
      </c>
      <c r="K319" s="27">
        <f t="shared" si="72"/>
        <v>0</v>
      </c>
      <c r="L319" s="27">
        <f t="shared" si="73"/>
        <v>0</v>
      </c>
      <c r="M319" s="10">
        <f t="shared" si="74"/>
        <v>0</v>
      </c>
      <c r="N319" s="30">
        <f t="shared" si="75"/>
        <v>0</v>
      </c>
      <c r="O319" s="10">
        <f t="shared" si="76"/>
        <v>0</v>
      </c>
      <c r="P319" s="30">
        <f t="shared" si="77"/>
        <v>0</v>
      </c>
      <c r="Q319" s="27">
        <f t="shared" si="78"/>
        <v>0</v>
      </c>
      <c r="R319" s="38">
        <f t="shared" si="79"/>
        <v>0</v>
      </c>
      <c r="S319" s="39">
        <f t="shared" si="80"/>
        <v>0</v>
      </c>
      <c r="T319" s="10">
        <f t="shared" si="81"/>
        <v>0</v>
      </c>
      <c r="U319" s="30">
        <f t="shared" si="82"/>
        <v>0</v>
      </c>
      <c r="V319" s="22">
        <f t="shared" si="83"/>
        <v>0</v>
      </c>
      <c r="W319" s="22">
        <f t="shared" si="84"/>
        <v>0</v>
      </c>
      <c r="X319" s="22">
        <f t="shared" si="85"/>
        <v>0</v>
      </c>
    </row>
    <row r="320" spans="3:24" x14ac:dyDescent="0.3">
      <c r="C320" s="23" t="str">
        <f>IF('2. Børn_indtast'!C320="","",'2. Børn_indtast'!C320)</f>
        <v/>
      </c>
      <c r="D320" s="25">
        <f>IF(Inst_typ="Vuggestue","Vuggestue",IF(Inst_typ="Børnehave","Børnehave",IF(Inst_typ="Aldersintegreret institution","Aldersintegreret institution",IF(OR(Inst_typ="Vug og BH",Inst_typ="Kombi"),'2. Børn_indtast'!D320,0))))</f>
        <v>0</v>
      </c>
      <c r="E320" s="24" t="str">
        <f>IF('2. Børn_indtast'!E320="","",'2. Børn_indtast'!E320)</f>
        <v/>
      </c>
      <c r="F320" s="24" t="str">
        <f>IF('2. Børn_indtast'!F320="","",'2. Børn_indtast'!F320)</f>
        <v/>
      </c>
      <c r="G320" s="24" t="str">
        <f>IF('2. Børn_indtast'!G320="","",'2. Børn_indtast'!G320)</f>
        <v/>
      </c>
      <c r="H320" s="25" t="str">
        <f>IF('2. Børn_indtast'!H320="","",'2. Børn_indtast'!H320)</f>
        <v/>
      </c>
      <c r="I320" s="19" t="str">
        <f t="shared" si="70"/>
        <v>-</v>
      </c>
      <c r="J320" s="21" t="str">
        <f t="shared" si="71"/>
        <v>-</v>
      </c>
      <c r="K320" s="27">
        <f t="shared" si="72"/>
        <v>0</v>
      </c>
      <c r="L320" s="27">
        <f t="shared" si="73"/>
        <v>0</v>
      </c>
      <c r="M320" s="10">
        <f t="shared" si="74"/>
        <v>0</v>
      </c>
      <c r="N320" s="30">
        <f t="shared" si="75"/>
        <v>0</v>
      </c>
      <c r="O320" s="10">
        <f t="shared" si="76"/>
        <v>0</v>
      </c>
      <c r="P320" s="30">
        <f t="shared" si="77"/>
        <v>0</v>
      </c>
      <c r="Q320" s="27">
        <f t="shared" si="78"/>
        <v>0</v>
      </c>
      <c r="R320" s="38">
        <f t="shared" si="79"/>
        <v>0</v>
      </c>
      <c r="S320" s="39">
        <f t="shared" si="80"/>
        <v>0</v>
      </c>
      <c r="T320" s="10">
        <f t="shared" si="81"/>
        <v>0</v>
      </c>
      <c r="U320" s="30">
        <f t="shared" si="82"/>
        <v>0</v>
      </c>
      <c r="V320" s="22">
        <f t="shared" si="83"/>
        <v>0</v>
      </c>
      <c r="W320" s="22">
        <f t="shared" si="84"/>
        <v>0</v>
      </c>
      <c r="X320" s="22">
        <f t="shared" si="85"/>
        <v>0</v>
      </c>
    </row>
    <row r="321" spans="3:24" x14ac:dyDescent="0.3">
      <c r="C321" s="23" t="str">
        <f>IF('2. Børn_indtast'!C321="","",'2. Børn_indtast'!C321)</f>
        <v/>
      </c>
      <c r="D321" s="25">
        <f>IF(Inst_typ="Vuggestue","Vuggestue",IF(Inst_typ="Børnehave","Børnehave",IF(Inst_typ="Aldersintegreret institution","Aldersintegreret institution",IF(OR(Inst_typ="Vug og BH",Inst_typ="Kombi"),'2. Børn_indtast'!D321,0))))</f>
        <v>0</v>
      </c>
      <c r="E321" s="24" t="str">
        <f>IF('2. Børn_indtast'!E321="","",'2. Børn_indtast'!E321)</f>
        <v/>
      </c>
      <c r="F321" s="24" t="str">
        <f>IF('2. Børn_indtast'!F321="","",'2. Børn_indtast'!F321)</f>
        <v/>
      </c>
      <c r="G321" s="24" t="str">
        <f>IF('2. Børn_indtast'!G321="","",'2. Børn_indtast'!G321)</f>
        <v/>
      </c>
      <c r="H321" s="25" t="str">
        <f>IF('2. Børn_indtast'!H321="","",'2. Børn_indtast'!H321)</f>
        <v/>
      </c>
      <c r="I321" s="19" t="str">
        <f t="shared" si="70"/>
        <v>-</v>
      </c>
      <c r="J321" s="21" t="str">
        <f t="shared" si="71"/>
        <v>-</v>
      </c>
      <c r="K321" s="27">
        <f t="shared" si="72"/>
        <v>0</v>
      </c>
      <c r="L321" s="27">
        <f t="shared" si="73"/>
        <v>0</v>
      </c>
      <c r="M321" s="10">
        <f t="shared" si="74"/>
        <v>0</v>
      </c>
      <c r="N321" s="30">
        <f t="shared" si="75"/>
        <v>0</v>
      </c>
      <c r="O321" s="10">
        <f t="shared" si="76"/>
        <v>0</v>
      </c>
      <c r="P321" s="30">
        <f t="shared" si="77"/>
        <v>0</v>
      </c>
      <c r="Q321" s="27">
        <f t="shared" si="78"/>
        <v>0</v>
      </c>
      <c r="R321" s="38">
        <f t="shared" si="79"/>
        <v>0</v>
      </c>
      <c r="S321" s="39">
        <f t="shared" si="80"/>
        <v>0</v>
      </c>
      <c r="T321" s="10">
        <f t="shared" si="81"/>
        <v>0</v>
      </c>
      <c r="U321" s="30">
        <f t="shared" si="82"/>
        <v>0</v>
      </c>
      <c r="V321" s="22">
        <f t="shared" si="83"/>
        <v>0</v>
      </c>
      <c r="W321" s="22">
        <f t="shared" si="84"/>
        <v>0</v>
      </c>
      <c r="X321" s="22">
        <f t="shared" si="85"/>
        <v>0</v>
      </c>
    </row>
    <row r="322" spans="3:24" x14ac:dyDescent="0.3">
      <c r="C322" s="23" t="str">
        <f>IF('2. Børn_indtast'!C322="","",'2. Børn_indtast'!C322)</f>
        <v/>
      </c>
      <c r="D322" s="25">
        <f>IF(Inst_typ="Vuggestue","Vuggestue",IF(Inst_typ="Børnehave","Børnehave",IF(Inst_typ="Aldersintegreret institution","Aldersintegreret institution",IF(OR(Inst_typ="Vug og BH",Inst_typ="Kombi"),'2. Børn_indtast'!D322,0))))</f>
        <v>0</v>
      </c>
      <c r="E322" s="24" t="str">
        <f>IF('2. Børn_indtast'!E322="","",'2. Børn_indtast'!E322)</f>
        <v/>
      </c>
      <c r="F322" s="24" t="str">
        <f>IF('2. Børn_indtast'!F322="","",'2. Børn_indtast'!F322)</f>
        <v/>
      </c>
      <c r="G322" s="24" t="str">
        <f>IF('2. Børn_indtast'!G322="","",'2. Børn_indtast'!G322)</f>
        <v/>
      </c>
      <c r="H322" s="25" t="str">
        <f>IF('2. Børn_indtast'!H322="","",'2. Børn_indtast'!H322)</f>
        <v/>
      </c>
      <c r="I322" s="19" t="str">
        <f t="shared" si="70"/>
        <v>-</v>
      </c>
      <c r="J322" s="21" t="str">
        <f t="shared" si="71"/>
        <v>-</v>
      </c>
      <c r="K322" s="27">
        <f t="shared" si="72"/>
        <v>0</v>
      </c>
      <c r="L322" s="27">
        <f t="shared" si="73"/>
        <v>0</v>
      </c>
      <c r="M322" s="10">
        <f t="shared" si="74"/>
        <v>0</v>
      </c>
      <c r="N322" s="30">
        <f t="shared" si="75"/>
        <v>0</v>
      </c>
      <c r="O322" s="10">
        <f t="shared" si="76"/>
        <v>0</v>
      </c>
      <c r="P322" s="30">
        <f t="shared" si="77"/>
        <v>0</v>
      </c>
      <c r="Q322" s="27">
        <f t="shared" si="78"/>
        <v>0</v>
      </c>
      <c r="R322" s="38">
        <f t="shared" si="79"/>
        <v>0</v>
      </c>
      <c r="S322" s="39">
        <f t="shared" si="80"/>
        <v>0</v>
      </c>
      <c r="T322" s="10">
        <f t="shared" si="81"/>
        <v>0</v>
      </c>
      <c r="U322" s="30">
        <f t="shared" si="82"/>
        <v>0</v>
      </c>
      <c r="V322" s="22">
        <f t="shared" si="83"/>
        <v>0</v>
      </c>
      <c r="W322" s="22">
        <f t="shared" si="84"/>
        <v>0</v>
      </c>
      <c r="X322" s="22">
        <f t="shared" si="85"/>
        <v>0</v>
      </c>
    </row>
    <row r="323" spans="3:24" x14ac:dyDescent="0.3">
      <c r="C323" s="23" t="str">
        <f>IF('2. Børn_indtast'!C323="","",'2. Børn_indtast'!C323)</f>
        <v/>
      </c>
      <c r="D323" s="25">
        <f>IF(Inst_typ="Vuggestue","Vuggestue",IF(Inst_typ="Børnehave","Børnehave",IF(Inst_typ="Aldersintegreret institution","Aldersintegreret institution",IF(OR(Inst_typ="Vug og BH",Inst_typ="Kombi"),'2. Børn_indtast'!D323,0))))</f>
        <v>0</v>
      </c>
      <c r="E323" s="24" t="str">
        <f>IF('2. Børn_indtast'!E323="","",'2. Børn_indtast'!E323)</f>
        <v/>
      </c>
      <c r="F323" s="24" t="str">
        <f>IF('2. Børn_indtast'!F323="","",'2. Børn_indtast'!F323)</f>
        <v/>
      </c>
      <c r="G323" s="24" t="str">
        <f>IF('2. Børn_indtast'!G323="","",'2. Børn_indtast'!G323)</f>
        <v/>
      </c>
      <c r="H323" s="25" t="str">
        <f>IF('2. Børn_indtast'!H323="","",'2. Børn_indtast'!H323)</f>
        <v/>
      </c>
      <c r="I323" s="19" t="str">
        <f t="shared" si="70"/>
        <v>-</v>
      </c>
      <c r="J323" s="21" t="str">
        <f t="shared" si="71"/>
        <v>-</v>
      </c>
      <c r="K323" s="27">
        <f t="shared" si="72"/>
        <v>0</v>
      </c>
      <c r="L323" s="27">
        <f t="shared" si="73"/>
        <v>0</v>
      </c>
      <c r="M323" s="10">
        <f t="shared" si="74"/>
        <v>0</v>
      </c>
      <c r="N323" s="30">
        <f t="shared" si="75"/>
        <v>0</v>
      </c>
      <c r="O323" s="10">
        <f t="shared" si="76"/>
        <v>0</v>
      </c>
      <c r="P323" s="30">
        <f t="shared" si="77"/>
        <v>0</v>
      </c>
      <c r="Q323" s="27">
        <f t="shared" si="78"/>
        <v>0</v>
      </c>
      <c r="R323" s="38">
        <f t="shared" si="79"/>
        <v>0</v>
      </c>
      <c r="S323" s="39">
        <f t="shared" si="80"/>
        <v>0</v>
      </c>
      <c r="T323" s="10">
        <f t="shared" si="81"/>
        <v>0</v>
      </c>
      <c r="U323" s="30">
        <f t="shared" si="82"/>
        <v>0</v>
      </c>
      <c r="V323" s="22">
        <f t="shared" si="83"/>
        <v>0</v>
      </c>
      <c r="W323" s="22">
        <f t="shared" si="84"/>
        <v>0</v>
      </c>
      <c r="X323" s="22">
        <f t="shared" si="85"/>
        <v>0</v>
      </c>
    </row>
    <row r="324" spans="3:24" x14ac:dyDescent="0.3">
      <c r="C324" s="23" t="str">
        <f>IF('2. Børn_indtast'!C324="","",'2. Børn_indtast'!C324)</f>
        <v/>
      </c>
      <c r="D324" s="25">
        <f>IF(Inst_typ="Vuggestue","Vuggestue",IF(Inst_typ="Børnehave","Børnehave",IF(Inst_typ="Aldersintegreret institution","Aldersintegreret institution",IF(OR(Inst_typ="Vug og BH",Inst_typ="Kombi"),'2. Børn_indtast'!D324,0))))</f>
        <v>0</v>
      </c>
      <c r="E324" s="24" t="str">
        <f>IF('2. Børn_indtast'!E324="","",'2. Børn_indtast'!E324)</f>
        <v/>
      </c>
      <c r="F324" s="24" t="str">
        <f>IF('2. Børn_indtast'!F324="","",'2. Børn_indtast'!F324)</f>
        <v/>
      </c>
      <c r="G324" s="24" t="str">
        <f>IF('2. Børn_indtast'!G324="","",'2. Børn_indtast'!G324)</f>
        <v/>
      </c>
      <c r="H324" s="25" t="str">
        <f>IF('2. Børn_indtast'!H324="","",'2. Børn_indtast'!H324)</f>
        <v/>
      </c>
      <c r="I324" s="19" t="str">
        <f t="shared" si="70"/>
        <v>-</v>
      </c>
      <c r="J324" s="21" t="str">
        <f t="shared" si="71"/>
        <v>-</v>
      </c>
      <c r="K324" s="27">
        <f t="shared" si="72"/>
        <v>0</v>
      </c>
      <c r="L324" s="27">
        <f t="shared" si="73"/>
        <v>0</v>
      </c>
      <c r="M324" s="10">
        <f t="shared" si="74"/>
        <v>0</v>
      </c>
      <c r="N324" s="30">
        <f t="shared" si="75"/>
        <v>0</v>
      </c>
      <c r="O324" s="10">
        <f t="shared" si="76"/>
        <v>0</v>
      </c>
      <c r="P324" s="30">
        <f t="shared" si="77"/>
        <v>0</v>
      </c>
      <c r="Q324" s="27">
        <f t="shared" si="78"/>
        <v>0</v>
      </c>
      <c r="R324" s="38">
        <f t="shared" si="79"/>
        <v>0</v>
      </c>
      <c r="S324" s="39">
        <f t="shared" si="80"/>
        <v>0</v>
      </c>
      <c r="T324" s="10">
        <f t="shared" si="81"/>
        <v>0</v>
      </c>
      <c r="U324" s="30">
        <f t="shared" si="82"/>
        <v>0</v>
      </c>
      <c r="V324" s="22">
        <f t="shared" si="83"/>
        <v>0</v>
      </c>
      <c r="W324" s="22">
        <f t="shared" si="84"/>
        <v>0</v>
      </c>
      <c r="X324" s="22">
        <f t="shared" si="85"/>
        <v>0</v>
      </c>
    </row>
    <row r="325" spans="3:24" x14ac:dyDescent="0.3">
      <c r="C325" s="23" t="str">
        <f>IF('2. Børn_indtast'!C325="","",'2. Børn_indtast'!C325)</f>
        <v/>
      </c>
      <c r="D325" s="25">
        <f>IF(Inst_typ="Vuggestue","Vuggestue",IF(Inst_typ="Børnehave","Børnehave",IF(Inst_typ="Aldersintegreret institution","Aldersintegreret institution",IF(OR(Inst_typ="Vug og BH",Inst_typ="Kombi"),'2. Børn_indtast'!D325,0))))</f>
        <v>0</v>
      </c>
      <c r="E325" s="24" t="str">
        <f>IF('2. Børn_indtast'!E325="","",'2. Børn_indtast'!E325)</f>
        <v/>
      </c>
      <c r="F325" s="24" t="str">
        <f>IF('2. Børn_indtast'!F325="","",'2. Børn_indtast'!F325)</f>
        <v/>
      </c>
      <c r="G325" s="24" t="str">
        <f>IF('2. Børn_indtast'!G325="","",'2. Børn_indtast'!G325)</f>
        <v/>
      </c>
      <c r="H325" s="25" t="str">
        <f>IF('2. Børn_indtast'!H325="","",'2. Børn_indtast'!H325)</f>
        <v/>
      </c>
      <c r="I325" s="19" t="str">
        <f t="shared" si="70"/>
        <v>-</v>
      </c>
      <c r="J325" s="21" t="str">
        <f t="shared" si="71"/>
        <v>-</v>
      </c>
      <c r="K325" s="27">
        <f t="shared" si="72"/>
        <v>0</v>
      </c>
      <c r="L325" s="27">
        <f t="shared" si="73"/>
        <v>0</v>
      </c>
      <c r="M325" s="10">
        <f t="shared" si="74"/>
        <v>0</v>
      </c>
      <c r="N325" s="30">
        <f t="shared" si="75"/>
        <v>0</v>
      </c>
      <c r="O325" s="10">
        <f t="shared" si="76"/>
        <v>0</v>
      </c>
      <c r="P325" s="30">
        <f t="shared" si="77"/>
        <v>0</v>
      </c>
      <c r="Q325" s="27">
        <f t="shared" si="78"/>
        <v>0</v>
      </c>
      <c r="R325" s="38">
        <f t="shared" si="79"/>
        <v>0</v>
      </c>
      <c r="S325" s="39">
        <f t="shared" si="80"/>
        <v>0</v>
      </c>
      <c r="T325" s="10">
        <f t="shared" si="81"/>
        <v>0</v>
      </c>
      <c r="U325" s="30">
        <f t="shared" si="82"/>
        <v>0</v>
      </c>
      <c r="V325" s="22">
        <f t="shared" si="83"/>
        <v>0</v>
      </c>
      <c r="W325" s="22">
        <f t="shared" si="84"/>
        <v>0</v>
      </c>
      <c r="X325" s="22">
        <f t="shared" si="85"/>
        <v>0</v>
      </c>
    </row>
    <row r="326" spans="3:24" x14ac:dyDescent="0.3">
      <c r="C326" s="23" t="str">
        <f>IF('2. Børn_indtast'!C326="","",'2. Børn_indtast'!C326)</f>
        <v/>
      </c>
      <c r="D326" s="25">
        <f>IF(Inst_typ="Vuggestue","Vuggestue",IF(Inst_typ="Børnehave","Børnehave",IF(Inst_typ="Aldersintegreret institution","Aldersintegreret institution",IF(OR(Inst_typ="Vug og BH",Inst_typ="Kombi"),'2. Børn_indtast'!D326,0))))</f>
        <v>0</v>
      </c>
      <c r="E326" s="24" t="str">
        <f>IF('2. Børn_indtast'!E326="","",'2. Børn_indtast'!E326)</f>
        <v/>
      </c>
      <c r="F326" s="24" t="str">
        <f>IF('2. Børn_indtast'!F326="","",'2. Børn_indtast'!F326)</f>
        <v/>
      </c>
      <c r="G326" s="24" t="str">
        <f>IF('2. Børn_indtast'!G326="","",'2. Børn_indtast'!G326)</f>
        <v/>
      </c>
      <c r="H326" s="25" t="str">
        <f>IF('2. Børn_indtast'!H326="","",'2. Børn_indtast'!H326)</f>
        <v/>
      </c>
      <c r="I326" s="19" t="str">
        <f t="shared" si="70"/>
        <v>-</v>
      </c>
      <c r="J326" s="21" t="str">
        <f t="shared" si="71"/>
        <v>-</v>
      </c>
      <c r="K326" s="27">
        <f t="shared" si="72"/>
        <v>0</v>
      </c>
      <c r="L326" s="27">
        <f t="shared" si="73"/>
        <v>0</v>
      </c>
      <c r="M326" s="10">
        <f t="shared" si="74"/>
        <v>0</v>
      </c>
      <c r="N326" s="30">
        <f t="shared" si="75"/>
        <v>0</v>
      </c>
      <c r="O326" s="10">
        <f t="shared" si="76"/>
        <v>0</v>
      </c>
      <c r="P326" s="30">
        <f t="shared" si="77"/>
        <v>0</v>
      </c>
      <c r="Q326" s="27">
        <f t="shared" si="78"/>
        <v>0</v>
      </c>
      <c r="R326" s="38">
        <f t="shared" si="79"/>
        <v>0</v>
      </c>
      <c r="S326" s="39">
        <f t="shared" si="80"/>
        <v>0</v>
      </c>
      <c r="T326" s="10">
        <f t="shared" si="81"/>
        <v>0</v>
      </c>
      <c r="U326" s="30">
        <f t="shared" si="82"/>
        <v>0</v>
      </c>
      <c r="V326" s="22">
        <f t="shared" si="83"/>
        <v>0</v>
      </c>
      <c r="W326" s="22">
        <f t="shared" si="84"/>
        <v>0</v>
      </c>
      <c r="X326" s="22">
        <f t="shared" si="85"/>
        <v>0</v>
      </c>
    </row>
    <row r="327" spans="3:24" x14ac:dyDescent="0.3">
      <c r="C327" s="23" t="str">
        <f>IF('2. Børn_indtast'!C327="","",'2. Børn_indtast'!C327)</f>
        <v/>
      </c>
      <c r="D327" s="25">
        <f>IF(Inst_typ="Vuggestue","Vuggestue",IF(Inst_typ="Børnehave","Børnehave",IF(Inst_typ="Aldersintegreret institution","Aldersintegreret institution",IF(OR(Inst_typ="Vug og BH",Inst_typ="Kombi"),'2. Børn_indtast'!D327,0))))</f>
        <v>0</v>
      </c>
      <c r="E327" s="24" t="str">
        <f>IF('2. Børn_indtast'!E327="","",'2. Børn_indtast'!E327)</f>
        <v/>
      </c>
      <c r="F327" s="24" t="str">
        <f>IF('2. Børn_indtast'!F327="","",'2. Børn_indtast'!F327)</f>
        <v/>
      </c>
      <c r="G327" s="24" t="str">
        <f>IF('2. Børn_indtast'!G327="","",'2. Børn_indtast'!G327)</f>
        <v/>
      </c>
      <c r="H327" s="25" t="str">
        <f>IF('2. Børn_indtast'!H327="","",'2. Børn_indtast'!H327)</f>
        <v/>
      </c>
      <c r="I327" s="19" t="str">
        <f t="shared" si="70"/>
        <v>-</v>
      </c>
      <c r="J327" s="21" t="str">
        <f t="shared" si="71"/>
        <v>-</v>
      </c>
      <c r="K327" s="27">
        <f t="shared" si="72"/>
        <v>0</v>
      </c>
      <c r="L327" s="27">
        <f t="shared" si="73"/>
        <v>0</v>
      </c>
      <c r="M327" s="10">
        <f t="shared" si="74"/>
        <v>0</v>
      </c>
      <c r="N327" s="30">
        <f t="shared" si="75"/>
        <v>0</v>
      </c>
      <c r="O327" s="10">
        <f t="shared" si="76"/>
        <v>0</v>
      </c>
      <c r="P327" s="30">
        <f t="shared" si="77"/>
        <v>0</v>
      </c>
      <c r="Q327" s="27">
        <f t="shared" si="78"/>
        <v>0</v>
      </c>
      <c r="R327" s="38">
        <f t="shared" si="79"/>
        <v>0</v>
      </c>
      <c r="S327" s="39">
        <f t="shared" si="80"/>
        <v>0</v>
      </c>
      <c r="T327" s="10">
        <f t="shared" si="81"/>
        <v>0</v>
      </c>
      <c r="U327" s="30">
        <f t="shared" si="82"/>
        <v>0</v>
      </c>
      <c r="V327" s="22">
        <f t="shared" si="83"/>
        <v>0</v>
      </c>
      <c r="W327" s="22">
        <f t="shared" si="84"/>
        <v>0</v>
      </c>
      <c r="X327" s="22">
        <f t="shared" si="85"/>
        <v>0</v>
      </c>
    </row>
    <row r="328" spans="3:24" x14ac:dyDescent="0.3">
      <c r="C328" s="23" t="str">
        <f>IF('2. Børn_indtast'!C328="","",'2. Børn_indtast'!C328)</f>
        <v/>
      </c>
      <c r="D328" s="25">
        <f>IF(Inst_typ="Vuggestue","Vuggestue",IF(Inst_typ="Børnehave","Børnehave",IF(Inst_typ="Aldersintegreret institution","Aldersintegreret institution",IF(OR(Inst_typ="Vug og BH",Inst_typ="Kombi"),'2. Børn_indtast'!D328,0))))</f>
        <v>0</v>
      </c>
      <c r="E328" s="24" t="str">
        <f>IF('2. Børn_indtast'!E328="","",'2. Børn_indtast'!E328)</f>
        <v/>
      </c>
      <c r="F328" s="24" t="str">
        <f>IF('2. Børn_indtast'!F328="","",'2. Børn_indtast'!F328)</f>
        <v/>
      </c>
      <c r="G328" s="24" t="str">
        <f>IF('2. Børn_indtast'!G328="","",'2. Børn_indtast'!G328)</f>
        <v/>
      </c>
      <c r="H328" s="25" t="str">
        <f>IF('2. Børn_indtast'!H328="","",'2. Børn_indtast'!H328)</f>
        <v/>
      </c>
      <c r="I328" s="19" t="str">
        <f t="shared" si="70"/>
        <v>-</v>
      </c>
      <c r="J328" s="21" t="str">
        <f t="shared" si="71"/>
        <v>-</v>
      </c>
      <c r="K328" s="27">
        <f t="shared" si="72"/>
        <v>0</v>
      </c>
      <c r="L328" s="27">
        <f t="shared" si="73"/>
        <v>0</v>
      </c>
      <c r="M328" s="10">
        <f t="shared" si="74"/>
        <v>0</v>
      </c>
      <c r="N328" s="30">
        <f t="shared" si="75"/>
        <v>0</v>
      </c>
      <c r="O328" s="10">
        <f t="shared" si="76"/>
        <v>0</v>
      </c>
      <c r="P328" s="30">
        <f t="shared" si="77"/>
        <v>0</v>
      </c>
      <c r="Q328" s="27">
        <f t="shared" si="78"/>
        <v>0</v>
      </c>
      <c r="R328" s="38">
        <f t="shared" si="79"/>
        <v>0</v>
      </c>
      <c r="S328" s="39">
        <f t="shared" si="80"/>
        <v>0</v>
      </c>
      <c r="T328" s="10">
        <f t="shared" si="81"/>
        <v>0</v>
      </c>
      <c r="U328" s="30">
        <f t="shared" si="82"/>
        <v>0</v>
      </c>
      <c r="V328" s="22">
        <f t="shared" si="83"/>
        <v>0</v>
      </c>
      <c r="W328" s="22">
        <f t="shared" si="84"/>
        <v>0</v>
      </c>
      <c r="X328" s="22">
        <f t="shared" si="85"/>
        <v>0</v>
      </c>
    </row>
    <row r="329" spans="3:24" x14ac:dyDescent="0.3">
      <c r="C329" s="23" t="str">
        <f>IF('2. Børn_indtast'!C329="","",'2. Børn_indtast'!C329)</f>
        <v/>
      </c>
      <c r="D329" s="25">
        <f>IF(Inst_typ="Vuggestue","Vuggestue",IF(Inst_typ="Børnehave","Børnehave",IF(Inst_typ="Aldersintegreret institution","Aldersintegreret institution",IF(OR(Inst_typ="Vug og BH",Inst_typ="Kombi"),'2. Børn_indtast'!D329,0))))</f>
        <v>0</v>
      </c>
      <c r="E329" s="24" t="str">
        <f>IF('2. Børn_indtast'!E329="","",'2. Børn_indtast'!E329)</f>
        <v/>
      </c>
      <c r="F329" s="24" t="str">
        <f>IF('2. Børn_indtast'!F329="","",'2. Børn_indtast'!F329)</f>
        <v/>
      </c>
      <c r="G329" s="24" t="str">
        <f>IF('2. Børn_indtast'!G329="","",'2. Børn_indtast'!G329)</f>
        <v/>
      </c>
      <c r="H329" s="25" t="str">
        <f>IF('2. Børn_indtast'!H329="","",'2. Børn_indtast'!H329)</f>
        <v/>
      </c>
      <c r="I329" s="19" t="str">
        <f t="shared" si="70"/>
        <v>-</v>
      </c>
      <c r="J329" s="21" t="str">
        <f t="shared" si="71"/>
        <v>-</v>
      </c>
      <c r="K329" s="27">
        <f t="shared" si="72"/>
        <v>0</v>
      </c>
      <c r="L329" s="27">
        <f t="shared" si="73"/>
        <v>0</v>
      </c>
      <c r="M329" s="10">
        <f t="shared" si="74"/>
        <v>0</v>
      </c>
      <c r="N329" s="30">
        <f t="shared" si="75"/>
        <v>0</v>
      </c>
      <c r="O329" s="10">
        <f t="shared" si="76"/>
        <v>0</v>
      </c>
      <c r="P329" s="30">
        <f t="shared" si="77"/>
        <v>0</v>
      </c>
      <c r="Q329" s="27">
        <f t="shared" si="78"/>
        <v>0</v>
      </c>
      <c r="R329" s="38">
        <f t="shared" si="79"/>
        <v>0</v>
      </c>
      <c r="S329" s="39">
        <f t="shared" si="80"/>
        <v>0</v>
      </c>
      <c r="T329" s="10">
        <f t="shared" si="81"/>
        <v>0</v>
      </c>
      <c r="U329" s="30">
        <f t="shared" si="82"/>
        <v>0</v>
      </c>
      <c r="V329" s="22">
        <f t="shared" si="83"/>
        <v>0</v>
      </c>
      <c r="W329" s="22">
        <f t="shared" si="84"/>
        <v>0</v>
      </c>
      <c r="X329" s="22">
        <f t="shared" si="85"/>
        <v>0</v>
      </c>
    </row>
    <row r="330" spans="3:24" x14ac:dyDescent="0.3">
      <c r="C330" s="23" t="str">
        <f>IF('2. Børn_indtast'!C330="","",'2. Børn_indtast'!C330)</f>
        <v/>
      </c>
      <c r="D330" s="25">
        <f>IF(Inst_typ="Vuggestue","Vuggestue",IF(Inst_typ="Børnehave","Børnehave",IF(Inst_typ="Aldersintegreret institution","Aldersintegreret institution",IF(OR(Inst_typ="Vug og BH",Inst_typ="Kombi"),'2. Børn_indtast'!D330,0))))</f>
        <v>0</v>
      </c>
      <c r="E330" s="24" t="str">
        <f>IF('2. Børn_indtast'!E330="","",'2. Børn_indtast'!E330)</f>
        <v/>
      </c>
      <c r="F330" s="24" t="str">
        <f>IF('2. Børn_indtast'!F330="","",'2. Børn_indtast'!F330)</f>
        <v/>
      </c>
      <c r="G330" s="24" t="str">
        <f>IF('2. Børn_indtast'!G330="","",'2. Børn_indtast'!G330)</f>
        <v/>
      </c>
      <c r="H330" s="25" t="str">
        <f>IF('2. Børn_indtast'!H330="","",'2. Børn_indtast'!H330)</f>
        <v/>
      </c>
      <c r="I330" s="19" t="str">
        <f t="shared" si="70"/>
        <v>-</v>
      </c>
      <c r="J330" s="21" t="str">
        <f t="shared" si="71"/>
        <v>-</v>
      </c>
      <c r="K330" s="27">
        <f t="shared" si="72"/>
        <v>0</v>
      </c>
      <c r="L330" s="27">
        <f t="shared" si="73"/>
        <v>0</v>
      </c>
      <c r="M330" s="10">
        <f t="shared" si="74"/>
        <v>0</v>
      </c>
      <c r="N330" s="30">
        <f t="shared" si="75"/>
        <v>0</v>
      </c>
      <c r="O330" s="10">
        <f t="shared" si="76"/>
        <v>0</v>
      </c>
      <c r="P330" s="30">
        <f t="shared" si="77"/>
        <v>0</v>
      </c>
      <c r="Q330" s="27">
        <f t="shared" si="78"/>
        <v>0</v>
      </c>
      <c r="R330" s="38">
        <f t="shared" si="79"/>
        <v>0</v>
      </c>
      <c r="S330" s="39">
        <f t="shared" si="80"/>
        <v>0</v>
      </c>
      <c r="T330" s="10">
        <f t="shared" si="81"/>
        <v>0</v>
      </c>
      <c r="U330" s="30">
        <f t="shared" si="82"/>
        <v>0</v>
      </c>
      <c r="V330" s="22">
        <f t="shared" si="83"/>
        <v>0</v>
      </c>
      <c r="W330" s="22">
        <f t="shared" si="84"/>
        <v>0</v>
      </c>
      <c r="X330" s="22">
        <f t="shared" si="85"/>
        <v>0</v>
      </c>
    </row>
    <row r="331" spans="3:24" x14ac:dyDescent="0.3">
      <c r="C331" s="23" t="str">
        <f>IF('2. Børn_indtast'!C331="","",'2. Børn_indtast'!C331)</f>
        <v/>
      </c>
      <c r="D331" s="25">
        <f>IF(Inst_typ="Vuggestue","Vuggestue",IF(Inst_typ="Børnehave","Børnehave",IF(Inst_typ="Aldersintegreret institution","Aldersintegreret institution",IF(OR(Inst_typ="Vug og BH",Inst_typ="Kombi"),'2. Børn_indtast'!D331,0))))</f>
        <v>0</v>
      </c>
      <c r="E331" s="24" t="str">
        <f>IF('2. Børn_indtast'!E331="","",'2. Børn_indtast'!E331)</f>
        <v/>
      </c>
      <c r="F331" s="24" t="str">
        <f>IF('2. Børn_indtast'!F331="","",'2. Børn_indtast'!F331)</f>
        <v/>
      </c>
      <c r="G331" s="24" t="str">
        <f>IF('2. Børn_indtast'!G331="","",'2. Børn_indtast'!G331)</f>
        <v/>
      </c>
      <c r="H331" s="25" t="str">
        <f>IF('2. Børn_indtast'!H331="","",'2. Børn_indtast'!H331)</f>
        <v/>
      </c>
      <c r="I331" s="19" t="str">
        <f t="shared" si="70"/>
        <v>-</v>
      </c>
      <c r="J331" s="21" t="str">
        <f t="shared" si="71"/>
        <v>-</v>
      </c>
      <c r="K331" s="27">
        <f t="shared" si="72"/>
        <v>0</v>
      </c>
      <c r="L331" s="27">
        <f t="shared" si="73"/>
        <v>0</v>
      </c>
      <c r="M331" s="10">
        <f t="shared" si="74"/>
        <v>0</v>
      </c>
      <c r="N331" s="30">
        <f t="shared" si="75"/>
        <v>0</v>
      </c>
      <c r="O331" s="10">
        <f t="shared" si="76"/>
        <v>0</v>
      </c>
      <c r="P331" s="30">
        <f t="shared" si="77"/>
        <v>0</v>
      </c>
      <c r="Q331" s="27">
        <f t="shared" si="78"/>
        <v>0</v>
      </c>
      <c r="R331" s="38">
        <f t="shared" si="79"/>
        <v>0</v>
      </c>
      <c r="S331" s="39">
        <f t="shared" si="80"/>
        <v>0</v>
      </c>
      <c r="T331" s="10">
        <f t="shared" si="81"/>
        <v>0</v>
      </c>
      <c r="U331" s="30">
        <f t="shared" si="82"/>
        <v>0</v>
      </c>
      <c r="V331" s="22">
        <f t="shared" si="83"/>
        <v>0</v>
      </c>
      <c r="W331" s="22">
        <f t="shared" si="84"/>
        <v>0</v>
      </c>
      <c r="X331" s="22">
        <f t="shared" si="85"/>
        <v>0</v>
      </c>
    </row>
    <row r="332" spans="3:24" x14ac:dyDescent="0.3">
      <c r="C332" s="23" t="str">
        <f>IF('2. Børn_indtast'!C332="","",'2. Børn_indtast'!C332)</f>
        <v/>
      </c>
      <c r="D332" s="25">
        <f>IF(Inst_typ="Vuggestue","Vuggestue",IF(Inst_typ="Børnehave","Børnehave",IF(Inst_typ="Aldersintegreret institution","Aldersintegreret institution",IF(OR(Inst_typ="Vug og BH",Inst_typ="Kombi"),'2. Børn_indtast'!D332,0))))</f>
        <v>0</v>
      </c>
      <c r="E332" s="24" t="str">
        <f>IF('2. Børn_indtast'!E332="","",'2. Børn_indtast'!E332)</f>
        <v/>
      </c>
      <c r="F332" s="24" t="str">
        <f>IF('2. Børn_indtast'!F332="","",'2. Børn_indtast'!F332)</f>
        <v/>
      </c>
      <c r="G332" s="24" t="str">
        <f>IF('2. Børn_indtast'!G332="","",'2. Børn_indtast'!G332)</f>
        <v/>
      </c>
      <c r="H332" s="25" t="str">
        <f>IF('2. Børn_indtast'!H332="","",'2. Børn_indtast'!H332)</f>
        <v/>
      </c>
      <c r="I332" s="19" t="str">
        <f t="shared" si="70"/>
        <v>-</v>
      </c>
      <c r="J332" s="21" t="str">
        <f t="shared" si="71"/>
        <v>-</v>
      </c>
      <c r="K332" s="27">
        <f t="shared" si="72"/>
        <v>0</v>
      </c>
      <c r="L332" s="27">
        <f t="shared" si="73"/>
        <v>0</v>
      </c>
      <c r="M332" s="10">
        <f t="shared" si="74"/>
        <v>0</v>
      </c>
      <c r="N332" s="30">
        <f t="shared" si="75"/>
        <v>0</v>
      </c>
      <c r="O332" s="10">
        <f t="shared" si="76"/>
        <v>0</v>
      </c>
      <c r="P332" s="30">
        <f t="shared" si="77"/>
        <v>0</v>
      </c>
      <c r="Q332" s="27">
        <f t="shared" si="78"/>
        <v>0</v>
      </c>
      <c r="R332" s="38">
        <f t="shared" si="79"/>
        <v>0</v>
      </c>
      <c r="S332" s="39">
        <f t="shared" si="80"/>
        <v>0</v>
      </c>
      <c r="T332" s="10">
        <f t="shared" si="81"/>
        <v>0</v>
      </c>
      <c r="U332" s="30">
        <f t="shared" si="82"/>
        <v>0</v>
      </c>
      <c r="V332" s="22">
        <f t="shared" si="83"/>
        <v>0</v>
      </c>
      <c r="W332" s="22">
        <f t="shared" si="84"/>
        <v>0</v>
      </c>
      <c r="X332" s="22">
        <f t="shared" si="85"/>
        <v>0</v>
      </c>
    </row>
    <row r="333" spans="3:24" x14ac:dyDescent="0.3">
      <c r="C333" s="23" t="str">
        <f>IF('2. Børn_indtast'!C333="","",'2. Børn_indtast'!C333)</f>
        <v/>
      </c>
      <c r="D333" s="25">
        <f>IF(Inst_typ="Vuggestue","Vuggestue",IF(Inst_typ="Børnehave","Børnehave",IF(Inst_typ="Aldersintegreret institution","Aldersintegreret institution",IF(OR(Inst_typ="Vug og BH",Inst_typ="Kombi"),'2. Børn_indtast'!D333,0))))</f>
        <v>0</v>
      </c>
      <c r="E333" s="24" t="str">
        <f>IF('2. Børn_indtast'!E333="","",'2. Børn_indtast'!E333)</f>
        <v/>
      </c>
      <c r="F333" s="24" t="str">
        <f>IF('2. Børn_indtast'!F333="","",'2. Børn_indtast'!F333)</f>
        <v/>
      </c>
      <c r="G333" s="24" t="str">
        <f>IF('2. Børn_indtast'!G333="","",'2. Børn_indtast'!G333)</f>
        <v/>
      </c>
      <c r="H333" s="25" t="str">
        <f>IF('2. Børn_indtast'!H333="","",'2. Børn_indtast'!H333)</f>
        <v/>
      </c>
      <c r="I333" s="19" t="str">
        <f t="shared" si="70"/>
        <v>-</v>
      </c>
      <c r="J333" s="21" t="str">
        <f t="shared" si="71"/>
        <v>-</v>
      </c>
      <c r="K333" s="27">
        <f t="shared" si="72"/>
        <v>0</v>
      </c>
      <c r="L333" s="27">
        <f t="shared" si="73"/>
        <v>0</v>
      </c>
      <c r="M333" s="10">
        <f t="shared" si="74"/>
        <v>0</v>
      </c>
      <c r="N333" s="30">
        <f t="shared" si="75"/>
        <v>0</v>
      </c>
      <c r="O333" s="10">
        <f t="shared" si="76"/>
        <v>0</v>
      </c>
      <c r="P333" s="30">
        <f t="shared" si="77"/>
        <v>0</v>
      </c>
      <c r="Q333" s="27">
        <f t="shared" si="78"/>
        <v>0</v>
      </c>
      <c r="R333" s="38">
        <f t="shared" si="79"/>
        <v>0</v>
      </c>
      <c r="S333" s="39">
        <f t="shared" si="80"/>
        <v>0</v>
      </c>
      <c r="T333" s="10">
        <f t="shared" si="81"/>
        <v>0</v>
      </c>
      <c r="U333" s="30">
        <f t="shared" si="82"/>
        <v>0</v>
      </c>
      <c r="V333" s="22">
        <f t="shared" si="83"/>
        <v>0</v>
      </c>
      <c r="W333" s="22">
        <f t="shared" si="84"/>
        <v>0</v>
      </c>
      <c r="X333" s="22">
        <f t="shared" si="85"/>
        <v>0</v>
      </c>
    </row>
    <row r="334" spans="3:24" x14ac:dyDescent="0.3">
      <c r="C334" s="23" t="str">
        <f>IF('2. Børn_indtast'!C334="","",'2. Børn_indtast'!C334)</f>
        <v/>
      </c>
      <c r="D334" s="25">
        <f>IF(Inst_typ="Vuggestue","Vuggestue",IF(Inst_typ="Børnehave","Børnehave",IF(Inst_typ="Aldersintegreret institution","Aldersintegreret institution",IF(OR(Inst_typ="Vug og BH",Inst_typ="Kombi"),'2. Børn_indtast'!D334,0))))</f>
        <v>0</v>
      </c>
      <c r="E334" s="24" t="str">
        <f>IF('2. Børn_indtast'!E334="","",'2. Børn_indtast'!E334)</f>
        <v/>
      </c>
      <c r="F334" s="24" t="str">
        <f>IF('2. Børn_indtast'!F334="","",'2. Børn_indtast'!F334)</f>
        <v/>
      </c>
      <c r="G334" s="24" t="str">
        <f>IF('2. Børn_indtast'!G334="","",'2. Børn_indtast'!G334)</f>
        <v/>
      </c>
      <c r="H334" s="25" t="str">
        <f>IF('2. Børn_indtast'!H334="","",'2. Børn_indtast'!H334)</f>
        <v/>
      </c>
      <c r="I334" s="19" t="str">
        <f t="shared" si="70"/>
        <v>-</v>
      </c>
      <c r="J334" s="21" t="str">
        <f t="shared" si="71"/>
        <v>-</v>
      </c>
      <c r="K334" s="27">
        <f t="shared" si="72"/>
        <v>0</v>
      </c>
      <c r="L334" s="27">
        <f t="shared" si="73"/>
        <v>0</v>
      </c>
      <c r="M334" s="10">
        <f t="shared" si="74"/>
        <v>0</v>
      </c>
      <c r="N334" s="30">
        <f t="shared" si="75"/>
        <v>0</v>
      </c>
      <c r="O334" s="10">
        <f t="shared" si="76"/>
        <v>0</v>
      </c>
      <c r="P334" s="30">
        <f t="shared" si="77"/>
        <v>0</v>
      </c>
      <c r="Q334" s="27">
        <f t="shared" si="78"/>
        <v>0</v>
      </c>
      <c r="R334" s="38">
        <f t="shared" si="79"/>
        <v>0</v>
      </c>
      <c r="S334" s="39">
        <f t="shared" si="80"/>
        <v>0</v>
      </c>
      <c r="T334" s="10">
        <f t="shared" si="81"/>
        <v>0</v>
      </c>
      <c r="U334" s="30">
        <f t="shared" si="82"/>
        <v>0</v>
      </c>
      <c r="V334" s="22">
        <f t="shared" si="83"/>
        <v>0</v>
      </c>
      <c r="W334" s="22">
        <f t="shared" si="84"/>
        <v>0</v>
      </c>
      <c r="X334" s="22">
        <f t="shared" si="85"/>
        <v>0</v>
      </c>
    </row>
    <row r="335" spans="3:24" x14ac:dyDescent="0.3">
      <c r="C335" s="23" t="str">
        <f>IF('2. Børn_indtast'!C335="","",'2. Børn_indtast'!C335)</f>
        <v/>
      </c>
      <c r="D335" s="25">
        <f>IF(Inst_typ="Vuggestue","Vuggestue",IF(Inst_typ="Børnehave","Børnehave",IF(Inst_typ="Aldersintegreret institution","Aldersintegreret institution",IF(OR(Inst_typ="Vug og BH",Inst_typ="Kombi"),'2. Børn_indtast'!D335,0))))</f>
        <v>0</v>
      </c>
      <c r="E335" s="24" t="str">
        <f>IF('2. Børn_indtast'!E335="","",'2. Børn_indtast'!E335)</f>
        <v/>
      </c>
      <c r="F335" s="24" t="str">
        <f>IF('2. Børn_indtast'!F335="","",'2. Børn_indtast'!F335)</f>
        <v/>
      </c>
      <c r="G335" s="24" t="str">
        <f>IF('2. Børn_indtast'!G335="","",'2. Børn_indtast'!G335)</f>
        <v/>
      </c>
      <c r="H335" s="25" t="str">
        <f>IF('2. Børn_indtast'!H335="","",'2. Børn_indtast'!H335)</f>
        <v/>
      </c>
      <c r="I335" s="19" t="str">
        <f t="shared" si="70"/>
        <v>-</v>
      </c>
      <c r="J335" s="21" t="str">
        <f t="shared" si="71"/>
        <v>-</v>
      </c>
      <c r="K335" s="27">
        <f t="shared" si="72"/>
        <v>0</v>
      </c>
      <c r="L335" s="27">
        <f t="shared" si="73"/>
        <v>0</v>
      </c>
      <c r="M335" s="10">
        <f t="shared" si="74"/>
        <v>0</v>
      </c>
      <c r="N335" s="30">
        <f t="shared" si="75"/>
        <v>0</v>
      </c>
      <c r="O335" s="10">
        <f t="shared" si="76"/>
        <v>0</v>
      </c>
      <c r="P335" s="30">
        <f t="shared" si="77"/>
        <v>0</v>
      </c>
      <c r="Q335" s="27">
        <f t="shared" si="78"/>
        <v>0</v>
      </c>
      <c r="R335" s="38">
        <f t="shared" si="79"/>
        <v>0</v>
      </c>
      <c r="S335" s="39">
        <f t="shared" si="80"/>
        <v>0</v>
      </c>
      <c r="T335" s="10">
        <f t="shared" si="81"/>
        <v>0</v>
      </c>
      <c r="U335" s="30">
        <f t="shared" si="82"/>
        <v>0</v>
      </c>
      <c r="V335" s="22">
        <f t="shared" si="83"/>
        <v>0</v>
      </c>
      <c r="W335" s="22">
        <f t="shared" si="84"/>
        <v>0</v>
      </c>
      <c r="X335" s="22">
        <f t="shared" si="85"/>
        <v>0</v>
      </c>
    </row>
    <row r="336" spans="3:24" x14ac:dyDescent="0.3">
      <c r="C336" s="23" t="str">
        <f>IF('2. Børn_indtast'!C336="","",'2. Børn_indtast'!C336)</f>
        <v/>
      </c>
      <c r="D336" s="25">
        <f>IF(Inst_typ="Vuggestue","Vuggestue",IF(Inst_typ="Børnehave","Børnehave",IF(Inst_typ="Aldersintegreret institution","Aldersintegreret institution",IF(OR(Inst_typ="Vug og BH",Inst_typ="Kombi"),'2. Børn_indtast'!D336,0))))</f>
        <v>0</v>
      </c>
      <c r="E336" s="24" t="str">
        <f>IF('2. Børn_indtast'!E336="","",'2. Børn_indtast'!E336)</f>
        <v/>
      </c>
      <c r="F336" s="24" t="str">
        <f>IF('2. Børn_indtast'!F336="","",'2. Børn_indtast'!F336)</f>
        <v/>
      </c>
      <c r="G336" s="24" t="str">
        <f>IF('2. Børn_indtast'!G336="","",'2. Børn_indtast'!G336)</f>
        <v/>
      </c>
      <c r="H336" s="25" t="str">
        <f>IF('2. Børn_indtast'!H336="","",'2. Børn_indtast'!H336)</f>
        <v/>
      </c>
      <c r="I336" s="19" t="str">
        <f t="shared" si="70"/>
        <v>-</v>
      </c>
      <c r="J336" s="21" t="str">
        <f t="shared" si="71"/>
        <v>-</v>
      </c>
      <c r="K336" s="27">
        <f t="shared" si="72"/>
        <v>0</v>
      </c>
      <c r="L336" s="27">
        <f t="shared" si="73"/>
        <v>0</v>
      </c>
      <c r="M336" s="10">
        <f t="shared" si="74"/>
        <v>0</v>
      </c>
      <c r="N336" s="30">
        <f t="shared" si="75"/>
        <v>0</v>
      </c>
      <c r="O336" s="10">
        <f t="shared" si="76"/>
        <v>0</v>
      </c>
      <c r="P336" s="30">
        <f t="shared" si="77"/>
        <v>0</v>
      </c>
      <c r="Q336" s="27">
        <f t="shared" si="78"/>
        <v>0</v>
      </c>
      <c r="R336" s="38">
        <f t="shared" si="79"/>
        <v>0</v>
      </c>
      <c r="S336" s="39">
        <f t="shared" si="80"/>
        <v>0</v>
      </c>
      <c r="T336" s="10">
        <f t="shared" si="81"/>
        <v>0</v>
      </c>
      <c r="U336" s="30">
        <f t="shared" si="82"/>
        <v>0</v>
      </c>
      <c r="V336" s="22">
        <f t="shared" si="83"/>
        <v>0</v>
      </c>
      <c r="W336" s="22">
        <f t="shared" si="84"/>
        <v>0</v>
      </c>
      <c r="X336" s="22">
        <f t="shared" si="85"/>
        <v>0</v>
      </c>
    </row>
    <row r="337" spans="3:24" x14ac:dyDescent="0.3">
      <c r="C337" s="23" t="str">
        <f>IF('2. Børn_indtast'!C337="","",'2. Børn_indtast'!C337)</f>
        <v/>
      </c>
      <c r="D337" s="25">
        <f>IF(Inst_typ="Vuggestue","Vuggestue",IF(Inst_typ="Børnehave","Børnehave",IF(Inst_typ="Aldersintegreret institution","Aldersintegreret institution",IF(OR(Inst_typ="Vug og BH",Inst_typ="Kombi"),'2. Børn_indtast'!D337,0))))</f>
        <v>0</v>
      </c>
      <c r="E337" s="24" t="str">
        <f>IF('2. Børn_indtast'!E337="","",'2. Børn_indtast'!E337)</f>
        <v/>
      </c>
      <c r="F337" s="24" t="str">
        <f>IF('2. Børn_indtast'!F337="","",'2. Børn_indtast'!F337)</f>
        <v/>
      </c>
      <c r="G337" s="24" t="str">
        <f>IF('2. Børn_indtast'!G337="","",'2. Børn_indtast'!G337)</f>
        <v/>
      </c>
      <c r="H337" s="25" t="str">
        <f>IF('2. Børn_indtast'!H337="","",'2. Børn_indtast'!H337)</f>
        <v/>
      </c>
      <c r="I337" s="19" t="str">
        <f t="shared" si="70"/>
        <v>-</v>
      </c>
      <c r="J337" s="21" t="str">
        <f t="shared" si="71"/>
        <v>-</v>
      </c>
      <c r="K337" s="27">
        <f t="shared" si="72"/>
        <v>0</v>
      </c>
      <c r="L337" s="27">
        <f t="shared" si="73"/>
        <v>0</v>
      </c>
      <c r="M337" s="10">
        <f t="shared" si="74"/>
        <v>0</v>
      </c>
      <c r="N337" s="30">
        <f t="shared" si="75"/>
        <v>0</v>
      </c>
      <c r="O337" s="10">
        <f t="shared" si="76"/>
        <v>0</v>
      </c>
      <c r="P337" s="30">
        <f t="shared" si="77"/>
        <v>0</v>
      </c>
      <c r="Q337" s="27">
        <f t="shared" si="78"/>
        <v>0</v>
      </c>
      <c r="R337" s="38">
        <f t="shared" si="79"/>
        <v>0</v>
      </c>
      <c r="S337" s="39">
        <f t="shared" si="80"/>
        <v>0</v>
      </c>
      <c r="T337" s="10">
        <f t="shared" si="81"/>
        <v>0</v>
      </c>
      <c r="U337" s="30">
        <f t="shared" si="82"/>
        <v>0</v>
      </c>
      <c r="V337" s="22">
        <f t="shared" si="83"/>
        <v>0</v>
      </c>
      <c r="W337" s="22">
        <f t="shared" si="84"/>
        <v>0</v>
      </c>
      <c r="X337" s="22">
        <f t="shared" si="85"/>
        <v>0</v>
      </c>
    </row>
    <row r="338" spans="3:24" x14ac:dyDescent="0.3">
      <c r="C338" s="23" t="str">
        <f>IF('2. Børn_indtast'!C338="","",'2. Børn_indtast'!C338)</f>
        <v/>
      </c>
      <c r="D338" s="25">
        <f>IF(Inst_typ="Vuggestue","Vuggestue",IF(Inst_typ="Børnehave","Børnehave",IF(Inst_typ="Aldersintegreret institution","Aldersintegreret institution",IF(OR(Inst_typ="Vug og BH",Inst_typ="Kombi"),'2. Børn_indtast'!D338,0))))</f>
        <v>0</v>
      </c>
      <c r="E338" s="24" t="str">
        <f>IF('2. Børn_indtast'!E338="","",'2. Børn_indtast'!E338)</f>
        <v/>
      </c>
      <c r="F338" s="24" t="str">
        <f>IF('2. Børn_indtast'!F338="","",'2. Børn_indtast'!F338)</f>
        <v/>
      </c>
      <c r="G338" s="24" t="str">
        <f>IF('2. Børn_indtast'!G338="","",'2. Børn_indtast'!G338)</f>
        <v/>
      </c>
      <c r="H338" s="25" t="str">
        <f>IF('2. Børn_indtast'!H338="","",'2. Børn_indtast'!H338)</f>
        <v/>
      </c>
      <c r="I338" s="19" t="str">
        <f t="shared" si="70"/>
        <v>-</v>
      </c>
      <c r="J338" s="21" t="str">
        <f t="shared" si="71"/>
        <v>-</v>
      </c>
      <c r="K338" s="27">
        <f t="shared" si="72"/>
        <v>0</v>
      </c>
      <c r="L338" s="27">
        <f t="shared" si="73"/>
        <v>0</v>
      </c>
      <c r="M338" s="10">
        <f t="shared" si="74"/>
        <v>0</v>
      </c>
      <c r="N338" s="30">
        <f t="shared" si="75"/>
        <v>0</v>
      </c>
      <c r="O338" s="10">
        <f t="shared" si="76"/>
        <v>0</v>
      </c>
      <c r="P338" s="30">
        <f t="shared" si="77"/>
        <v>0</v>
      </c>
      <c r="Q338" s="27">
        <f t="shared" si="78"/>
        <v>0</v>
      </c>
      <c r="R338" s="38">
        <f t="shared" si="79"/>
        <v>0</v>
      </c>
      <c r="S338" s="39">
        <f t="shared" si="80"/>
        <v>0</v>
      </c>
      <c r="T338" s="10">
        <f t="shared" si="81"/>
        <v>0</v>
      </c>
      <c r="U338" s="30">
        <f t="shared" si="82"/>
        <v>0</v>
      </c>
      <c r="V338" s="22">
        <f t="shared" si="83"/>
        <v>0</v>
      </c>
      <c r="W338" s="22">
        <f t="shared" si="84"/>
        <v>0</v>
      </c>
      <c r="X338" s="22">
        <f t="shared" si="85"/>
        <v>0</v>
      </c>
    </row>
    <row r="339" spans="3:24" x14ac:dyDescent="0.3">
      <c r="C339" s="23" t="str">
        <f>IF('2. Børn_indtast'!C339="","",'2. Børn_indtast'!C339)</f>
        <v/>
      </c>
      <c r="D339" s="25">
        <f>IF(Inst_typ="Vuggestue","Vuggestue",IF(Inst_typ="Børnehave","Børnehave",IF(Inst_typ="Aldersintegreret institution","Aldersintegreret institution",IF(OR(Inst_typ="Vug og BH",Inst_typ="Kombi"),'2. Børn_indtast'!D339,0))))</f>
        <v>0</v>
      </c>
      <c r="E339" s="24" t="str">
        <f>IF('2. Børn_indtast'!E339="","",'2. Børn_indtast'!E339)</f>
        <v/>
      </c>
      <c r="F339" s="24" t="str">
        <f>IF('2. Børn_indtast'!F339="","",'2. Børn_indtast'!F339)</f>
        <v/>
      </c>
      <c r="G339" s="24" t="str">
        <f>IF('2. Børn_indtast'!G339="","",'2. Børn_indtast'!G339)</f>
        <v/>
      </c>
      <c r="H339" s="25" t="str">
        <f>IF('2. Børn_indtast'!H339="","",'2. Børn_indtast'!H339)</f>
        <v/>
      </c>
      <c r="I339" s="19" t="str">
        <f t="shared" ref="I339:I402" si="86">IF(E339="","-",IF(D339="Vuggestue","Ikke relevant",IF(D339="Børnehave","Ikke relevant",IF(D339="Aldersintegreret institution",IF(opryk_regel=1,DATE(YEAR(E339)+opryk_aar,MONTH(E339)+opryk_maaned,DAY(E339)-DAY(E339)+1),DATE(YEAR(E339)+opryk_aar,MONTH(E339)+opryk_maaned,DAY(E339)))))))</f>
        <v>-</v>
      </c>
      <c r="J339" s="21" t="str">
        <f t="shared" si="71"/>
        <v>-</v>
      </c>
      <c r="K339" s="27">
        <f t="shared" si="72"/>
        <v>0</v>
      </c>
      <c r="L339" s="27">
        <f t="shared" si="73"/>
        <v>0</v>
      </c>
      <c r="M339" s="10">
        <f t="shared" si="74"/>
        <v>0</v>
      </c>
      <c r="N339" s="30">
        <f t="shared" si="75"/>
        <v>0</v>
      </c>
      <c r="O339" s="10">
        <f t="shared" si="76"/>
        <v>0</v>
      </c>
      <c r="P339" s="30">
        <f t="shared" si="77"/>
        <v>0</v>
      </c>
      <c r="Q339" s="27">
        <f t="shared" si="78"/>
        <v>0</v>
      </c>
      <c r="R339" s="38">
        <f t="shared" si="79"/>
        <v>0</v>
      </c>
      <c r="S339" s="39">
        <f t="shared" si="80"/>
        <v>0</v>
      </c>
      <c r="T339" s="10">
        <f t="shared" si="81"/>
        <v>0</v>
      </c>
      <c r="U339" s="30">
        <f t="shared" si="82"/>
        <v>0</v>
      </c>
      <c r="V339" s="22">
        <f t="shared" si="83"/>
        <v>0</v>
      </c>
      <c r="W339" s="22">
        <f t="shared" si="84"/>
        <v>0</v>
      </c>
      <c r="X339" s="22">
        <f t="shared" si="85"/>
        <v>0</v>
      </c>
    </row>
    <row r="340" spans="3:24" x14ac:dyDescent="0.3">
      <c r="C340" s="23" t="str">
        <f>IF('2. Børn_indtast'!C340="","",'2. Børn_indtast'!C340)</f>
        <v/>
      </c>
      <c r="D340" s="25">
        <f>IF(Inst_typ="Vuggestue","Vuggestue",IF(Inst_typ="Børnehave","Børnehave",IF(Inst_typ="Aldersintegreret institution","Aldersintegreret institution",IF(OR(Inst_typ="Vug og BH",Inst_typ="Kombi"),'2. Børn_indtast'!D340,0))))</f>
        <v>0</v>
      </c>
      <c r="E340" s="24" t="str">
        <f>IF('2. Børn_indtast'!E340="","",'2. Børn_indtast'!E340)</f>
        <v/>
      </c>
      <c r="F340" s="24" t="str">
        <f>IF('2. Børn_indtast'!F340="","",'2. Børn_indtast'!F340)</f>
        <v/>
      </c>
      <c r="G340" s="24" t="str">
        <f>IF('2. Børn_indtast'!G340="","",'2. Børn_indtast'!G340)</f>
        <v/>
      </c>
      <c r="H340" s="25" t="str">
        <f>IF('2. Børn_indtast'!H340="","",'2. Børn_indtast'!H340)</f>
        <v/>
      </c>
      <c r="I340" s="19" t="str">
        <f t="shared" si="86"/>
        <v>-</v>
      </c>
      <c r="J340" s="21" t="str">
        <f t="shared" ref="J340:J403" si="87">IF(E340="","-",DATE(YEAR(E340)+3,MONTH(E340)+1,DAY(E340)-DAY(E340)+1))</f>
        <v>-</v>
      </c>
      <c r="K340" s="27">
        <f t="shared" ref="K340:K403" si="88">IF(H340="",0,IF(AND(H340&gt;0,OR(H340&lt;25,H340=25)),0.5,IF(OR(AND(H340&gt;25,H340&lt;35),H340=35),0.75,IF(H340&gt;35,1,0))))</f>
        <v>0</v>
      </c>
      <c r="L340" s="27">
        <f t="shared" ref="L340:L403" si="89">IF(OR(F340="",G340=""),0,IF(D340="Børnehave",0,IF(D340="Vuggestue",G340-F340+1,IF(D340="Aldersintegreret institution",
IF(G340&lt;I340,G340-F340+1,
IF(AND(F340&lt;I340,G340&gt;=I340),I340-F340,
IF(I340&gt;=F340,0,0)))))))</f>
        <v>0</v>
      </c>
      <c r="M340" s="10">
        <f t="shared" ref="M340:M403" si="90">IF(OR(F340="",G340=""),0,IF(OR(D340="Vuggestue",D340="Aldersintegreret institution"),0,
IF(AND(F340&lt;J340,G340&lt;J340),G340-F340+1,
IF(AND(F340&lt;J340,G340&gt;=J340),J340-F340,
IF(F340&gt;=J340,0)))))</f>
        <v>0</v>
      </c>
      <c r="N340" s="30">
        <f t="shared" ref="N340:N403" si="91">IF(OR(F340="",G340=""),0,IF(OR(D340="Vuggestue",D340="Aldersintegreret institution"),0,
IF(F340&gt;=J340,G340-F340+1,
IF(AND(F340&lt;J340,G340&gt;=J340),G340-J340+1,
IF(AND(F340&lt;J340,G340&lt;J340),0)))))</f>
        <v>0</v>
      </c>
      <c r="O340" s="10">
        <f t="shared" ref="O340:O403" si="92">IF(OR(F340="",G340=""),0,
IF(OR(D340="Vuggestue",D340="Børnhave"),0,
IF(F340&gt;=J340,0,
IF(AND(F340&lt;J340,G340&lt;I340),0,
IF(AND(F340&lt;=J340,J340&lt;=I340),0,
IF(AND(F340&lt;J340,F340&lt;=I340,G340&lt;J340,I340&lt;J340),G340-I340+1,
IF(AND(F340&lt;J340,F340&lt;=I340,G340&gt;=J340,I340&lt;J340),J340-I340,
IF(AND(F340&lt;J340,F340&gt;=I340,G340&gt;=J340),J340-F340,
IF(AND(F340&lt;J340,F340&gt;=I340,G340&lt;J340),G340-F340+1,
IF(AND(F340&lt;J340,F340&gt;=I340,G340=J340),G340-F340,
))))))))))</f>
        <v>0</v>
      </c>
      <c r="P340" s="30">
        <f t="shared" ref="P340:P403" si="93">IF(OR(F340="",G340=""),0,
IF(OR(D340="Vuggestue",D340="Børnehave"),0,
IF(G340&lt;J340,0,
IF(AND(F340&gt;=I340,F340&gt;=J340),G340-F340+1,
IF(AND(F340&gt;=I340,F340&lt;J340),G340-J340+1,
IF(AND(F340&lt;=I340,I340&lt;=J340,G340&gt;=J340),G340-J340+1,
IF(AND(F340&lt;=I340,I340&gt;=J340,G340&gt;=I340),G340-I340+1,
0)))))))</f>
        <v>0</v>
      </c>
      <c r="Q340" s="27">
        <f t="shared" ref="Q340:Q403" si="94">L340/år_dage*$K340</f>
        <v>0</v>
      </c>
      <c r="R340" s="38">
        <f t="shared" ref="R340:R403" si="95">M340/år_dage*$K340</f>
        <v>0</v>
      </c>
      <c r="S340" s="39">
        <f t="shared" ref="S340:S403" si="96">N340/år_dage*$K340</f>
        <v>0</v>
      </c>
      <c r="T340" s="10">
        <f t="shared" ref="T340:T403" si="97">O340/år_dage*$K340</f>
        <v>0</v>
      </c>
      <c r="U340" s="30">
        <f t="shared" ref="U340:U403" si="98">P340/år_dage*$K340</f>
        <v>0</v>
      </c>
      <c r="V340" s="22">
        <f t="shared" ref="V340:V403" si="99">Q340</f>
        <v>0</v>
      </c>
      <c r="W340" s="22">
        <f t="shared" ref="W340:W403" si="100">IF(D340="Børnehave",R340,IF(D340="Aldersintegreret institution",T340,0))</f>
        <v>0</v>
      </c>
      <c r="X340" s="22">
        <f t="shared" ref="X340:X403" si="101">IF(D340="Børnehave",S340,IF(D340="Aldersintegreret institution",U340,0))</f>
        <v>0</v>
      </c>
    </row>
    <row r="341" spans="3:24" x14ac:dyDescent="0.3">
      <c r="C341" s="23" t="str">
        <f>IF('2. Børn_indtast'!C341="","",'2. Børn_indtast'!C341)</f>
        <v/>
      </c>
      <c r="D341" s="25">
        <f>IF(Inst_typ="Vuggestue","Vuggestue",IF(Inst_typ="Børnehave","Børnehave",IF(Inst_typ="Aldersintegreret institution","Aldersintegreret institution",IF(OR(Inst_typ="Vug og BH",Inst_typ="Kombi"),'2. Børn_indtast'!D341,0))))</f>
        <v>0</v>
      </c>
      <c r="E341" s="24" t="str">
        <f>IF('2. Børn_indtast'!E341="","",'2. Børn_indtast'!E341)</f>
        <v/>
      </c>
      <c r="F341" s="24" t="str">
        <f>IF('2. Børn_indtast'!F341="","",'2. Børn_indtast'!F341)</f>
        <v/>
      </c>
      <c r="G341" s="24" t="str">
        <f>IF('2. Børn_indtast'!G341="","",'2. Børn_indtast'!G341)</f>
        <v/>
      </c>
      <c r="H341" s="25" t="str">
        <f>IF('2. Børn_indtast'!H341="","",'2. Børn_indtast'!H341)</f>
        <v/>
      </c>
      <c r="I341" s="19" t="str">
        <f t="shared" si="86"/>
        <v>-</v>
      </c>
      <c r="J341" s="21" t="str">
        <f t="shared" si="87"/>
        <v>-</v>
      </c>
      <c r="K341" s="27">
        <f t="shared" si="88"/>
        <v>0</v>
      </c>
      <c r="L341" s="27">
        <f t="shared" si="89"/>
        <v>0</v>
      </c>
      <c r="M341" s="10">
        <f t="shared" si="90"/>
        <v>0</v>
      </c>
      <c r="N341" s="30">
        <f t="shared" si="91"/>
        <v>0</v>
      </c>
      <c r="O341" s="10">
        <f t="shared" si="92"/>
        <v>0</v>
      </c>
      <c r="P341" s="30">
        <f t="shared" si="93"/>
        <v>0</v>
      </c>
      <c r="Q341" s="27">
        <f t="shared" si="94"/>
        <v>0</v>
      </c>
      <c r="R341" s="38">
        <f t="shared" si="95"/>
        <v>0</v>
      </c>
      <c r="S341" s="39">
        <f t="shared" si="96"/>
        <v>0</v>
      </c>
      <c r="T341" s="10">
        <f t="shared" si="97"/>
        <v>0</v>
      </c>
      <c r="U341" s="30">
        <f t="shared" si="98"/>
        <v>0</v>
      </c>
      <c r="V341" s="22">
        <f t="shared" si="99"/>
        <v>0</v>
      </c>
      <c r="W341" s="22">
        <f t="shared" si="100"/>
        <v>0</v>
      </c>
      <c r="X341" s="22">
        <f t="shared" si="101"/>
        <v>0</v>
      </c>
    </row>
    <row r="342" spans="3:24" x14ac:dyDescent="0.3">
      <c r="C342" s="23" t="str">
        <f>IF('2. Børn_indtast'!C342="","",'2. Børn_indtast'!C342)</f>
        <v/>
      </c>
      <c r="D342" s="25">
        <f>IF(Inst_typ="Vuggestue","Vuggestue",IF(Inst_typ="Børnehave","Børnehave",IF(Inst_typ="Aldersintegreret institution","Aldersintegreret institution",IF(OR(Inst_typ="Vug og BH",Inst_typ="Kombi"),'2. Børn_indtast'!D342,0))))</f>
        <v>0</v>
      </c>
      <c r="E342" s="24" t="str">
        <f>IF('2. Børn_indtast'!E342="","",'2. Børn_indtast'!E342)</f>
        <v/>
      </c>
      <c r="F342" s="24" t="str">
        <f>IF('2. Børn_indtast'!F342="","",'2. Børn_indtast'!F342)</f>
        <v/>
      </c>
      <c r="G342" s="24" t="str">
        <f>IF('2. Børn_indtast'!G342="","",'2. Børn_indtast'!G342)</f>
        <v/>
      </c>
      <c r="H342" s="25" t="str">
        <f>IF('2. Børn_indtast'!H342="","",'2. Børn_indtast'!H342)</f>
        <v/>
      </c>
      <c r="I342" s="19" t="str">
        <f t="shared" si="86"/>
        <v>-</v>
      </c>
      <c r="J342" s="21" t="str">
        <f t="shared" si="87"/>
        <v>-</v>
      </c>
      <c r="K342" s="27">
        <f t="shared" si="88"/>
        <v>0</v>
      </c>
      <c r="L342" s="27">
        <f t="shared" si="89"/>
        <v>0</v>
      </c>
      <c r="M342" s="10">
        <f t="shared" si="90"/>
        <v>0</v>
      </c>
      <c r="N342" s="30">
        <f t="shared" si="91"/>
        <v>0</v>
      </c>
      <c r="O342" s="10">
        <f t="shared" si="92"/>
        <v>0</v>
      </c>
      <c r="P342" s="30">
        <f t="shared" si="93"/>
        <v>0</v>
      </c>
      <c r="Q342" s="27">
        <f t="shared" si="94"/>
        <v>0</v>
      </c>
      <c r="R342" s="38">
        <f t="shared" si="95"/>
        <v>0</v>
      </c>
      <c r="S342" s="39">
        <f t="shared" si="96"/>
        <v>0</v>
      </c>
      <c r="T342" s="10">
        <f t="shared" si="97"/>
        <v>0</v>
      </c>
      <c r="U342" s="30">
        <f t="shared" si="98"/>
        <v>0</v>
      </c>
      <c r="V342" s="22">
        <f t="shared" si="99"/>
        <v>0</v>
      </c>
      <c r="W342" s="22">
        <f t="shared" si="100"/>
        <v>0</v>
      </c>
      <c r="X342" s="22">
        <f t="shared" si="101"/>
        <v>0</v>
      </c>
    </row>
    <row r="343" spans="3:24" x14ac:dyDescent="0.3">
      <c r="C343" s="23" t="str">
        <f>IF('2. Børn_indtast'!C343="","",'2. Børn_indtast'!C343)</f>
        <v/>
      </c>
      <c r="D343" s="25">
        <f>IF(Inst_typ="Vuggestue","Vuggestue",IF(Inst_typ="Børnehave","Børnehave",IF(Inst_typ="Aldersintegreret institution","Aldersintegreret institution",IF(OR(Inst_typ="Vug og BH",Inst_typ="Kombi"),'2. Børn_indtast'!D343,0))))</f>
        <v>0</v>
      </c>
      <c r="E343" s="24" t="str">
        <f>IF('2. Børn_indtast'!E343="","",'2. Børn_indtast'!E343)</f>
        <v/>
      </c>
      <c r="F343" s="24" t="str">
        <f>IF('2. Børn_indtast'!F343="","",'2. Børn_indtast'!F343)</f>
        <v/>
      </c>
      <c r="G343" s="24" t="str">
        <f>IF('2. Børn_indtast'!G343="","",'2. Børn_indtast'!G343)</f>
        <v/>
      </c>
      <c r="H343" s="25" t="str">
        <f>IF('2. Børn_indtast'!H343="","",'2. Børn_indtast'!H343)</f>
        <v/>
      </c>
      <c r="I343" s="19" t="str">
        <f t="shared" si="86"/>
        <v>-</v>
      </c>
      <c r="J343" s="21" t="str">
        <f t="shared" si="87"/>
        <v>-</v>
      </c>
      <c r="K343" s="27">
        <f t="shared" si="88"/>
        <v>0</v>
      </c>
      <c r="L343" s="27">
        <f t="shared" si="89"/>
        <v>0</v>
      </c>
      <c r="M343" s="10">
        <f t="shared" si="90"/>
        <v>0</v>
      </c>
      <c r="N343" s="30">
        <f t="shared" si="91"/>
        <v>0</v>
      </c>
      <c r="O343" s="10">
        <f t="shared" si="92"/>
        <v>0</v>
      </c>
      <c r="P343" s="30">
        <f t="shared" si="93"/>
        <v>0</v>
      </c>
      <c r="Q343" s="27">
        <f t="shared" si="94"/>
        <v>0</v>
      </c>
      <c r="R343" s="38">
        <f t="shared" si="95"/>
        <v>0</v>
      </c>
      <c r="S343" s="39">
        <f t="shared" si="96"/>
        <v>0</v>
      </c>
      <c r="T343" s="10">
        <f t="shared" si="97"/>
        <v>0</v>
      </c>
      <c r="U343" s="30">
        <f t="shared" si="98"/>
        <v>0</v>
      </c>
      <c r="V343" s="22">
        <f t="shared" si="99"/>
        <v>0</v>
      </c>
      <c r="W343" s="22">
        <f t="shared" si="100"/>
        <v>0</v>
      </c>
      <c r="X343" s="22">
        <f t="shared" si="101"/>
        <v>0</v>
      </c>
    </row>
    <row r="344" spans="3:24" x14ac:dyDescent="0.3">
      <c r="C344" s="23" t="str">
        <f>IF('2. Børn_indtast'!C344="","",'2. Børn_indtast'!C344)</f>
        <v/>
      </c>
      <c r="D344" s="25">
        <f>IF(Inst_typ="Vuggestue","Vuggestue",IF(Inst_typ="Børnehave","Børnehave",IF(Inst_typ="Aldersintegreret institution","Aldersintegreret institution",IF(OR(Inst_typ="Vug og BH",Inst_typ="Kombi"),'2. Børn_indtast'!D344,0))))</f>
        <v>0</v>
      </c>
      <c r="E344" s="24" t="str">
        <f>IF('2. Børn_indtast'!E344="","",'2. Børn_indtast'!E344)</f>
        <v/>
      </c>
      <c r="F344" s="24" t="str">
        <f>IF('2. Børn_indtast'!F344="","",'2. Børn_indtast'!F344)</f>
        <v/>
      </c>
      <c r="G344" s="24" t="str">
        <f>IF('2. Børn_indtast'!G344="","",'2. Børn_indtast'!G344)</f>
        <v/>
      </c>
      <c r="H344" s="25" t="str">
        <f>IF('2. Børn_indtast'!H344="","",'2. Børn_indtast'!H344)</f>
        <v/>
      </c>
      <c r="I344" s="19" t="str">
        <f t="shared" si="86"/>
        <v>-</v>
      </c>
      <c r="J344" s="21" t="str">
        <f t="shared" si="87"/>
        <v>-</v>
      </c>
      <c r="K344" s="27">
        <f t="shared" si="88"/>
        <v>0</v>
      </c>
      <c r="L344" s="27">
        <f t="shared" si="89"/>
        <v>0</v>
      </c>
      <c r="M344" s="10">
        <f t="shared" si="90"/>
        <v>0</v>
      </c>
      <c r="N344" s="30">
        <f t="shared" si="91"/>
        <v>0</v>
      </c>
      <c r="O344" s="10">
        <f t="shared" si="92"/>
        <v>0</v>
      </c>
      <c r="P344" s="30">
        <f t="shared" si="93"/>
        <v>0</v>
      </c>
      <c r="Q344" s="27">
        <f t="shared" si="94"/>
        <v>0</v>
      </c>
      <c r="R344" s="38">
        <f t="shared" si="95"/>
        <v>0</v>
      </c>
      <c r="S344" s="39">
        <f t="shared" si="96"/>
        <v>0</v>
      </c>
      <c r="T344" s="10">
        <f t="shared" si="97"/>
        <v>0</v>
      </c>
      <c r="U344" s="30">
        <f t="shared" si="98"/>
        <v>0</v>
      </c>
      <c r="V344" s="22">
        <f t="shared" si="99"/>
        <v>0</v>
      </c>
      <c r="W344" s="22">
        <f t="shared" si="100"/>
        <v>0</v>
      </c>
      <c r="X344" s="22">
        <f t="shared" si="101"/>
        <v>0</v>
      </c>
    </row>
    <row r="345" spans="3:24" x14ac:dyDescent="0.3">
      <c r="C345" s="23" t="str">
        <f>IF('2. Børn_indtast'!C345="","",'2. Børn_indtast'!C345)</f>
        <v/>
      </c>
      <c r="D345" s="25">
        <f>IF(Inst_typ="Vuggestue","Vuggestue",IF(Inst_typ="Børnehave","Børnehave",IF(Inst_typ="Aldersintegreret institution","Aldersintegreret institution",IF(OR(Inst_typ="Vug og BH",Inst_typ="Kombi"),'2. Børn_indtast'!D345,0))))</f>
        <v>0</v>
      </c>
      <c r="E345" s="24" t="str">
        <f>IF('2. Børn_indtast'!E345="","",'2. Børn_indtast'!E345)</f>
        <v/>
      </c>
      <c r="F345" s="24" t="str">
        <f>IF('2. Børn_indtast'!F345="","",'2. Børn_indtast'!F345)</f>
        <v/>
      </c>
      <c r="G345" s="24" t="str">
        <f>IF('2. Børn_indtast'!G345="","",'2. Børn_indtast'!G345)</f>
        <v/>
      </c>
      <c r="H345" s="25" t="str">
        <f>IF('2. Børn_indtast'!H345="","",'2. Børn_indtast'!H345)</f>
        <v/>
      </c>
      <c r="I345" s="19" t="str">
        <f t="shared" si="86"/>
        <v>-</v>
      </c>
      <c r="J345" s="21" t="str">
        <f t="shared" si="87"/>
        <v>-</v>
      </c>
      <c r="K345" s="27">
        <f t="shared" si="88"/>
        <v>0</v>
      </c>
      <c r="L345" s="27">
        <f t="shared" si="89"/>
        <v>0</v>
      </c>
      <c r="M345" s="10">
        <f t="shared" si="90"/>
        <v>0</v>
      </c>
      <c r="N345" s="30">
        <f t="shared" si="91"/>
        <v>0</v>
      </c>
      <c r="O345" s="10">
        <f t="shared" si="92"/>
        <v>0</v>
      </c>
      <c r="P345" s="30">
        <f t="shared" si="93"/>
        <v>0</v>
      </c>
      <c r="Q345" s="27">
        <f t="shared" si="94"/>
        <v>0</v>
      </c>
      <c r="R345" s="38">
        <f t="shared" si="95"/>
        <v>0</v>
      </c>
      <c r="S345" s="39">
        <f t="shared" si="96"/>
        <v>0</v>
      </c>
      <c r="T345" s="10">
        <f t="shared" si="97"/>
        <v>0</v>
      </c>
      <c r="U345" s="30">
        <f t="shared" si="98"/>
        <v>0</v>
      </c>
      <c r="V345" s="22">
        <f t="shared" si="99"/>
        <v>0</v>
      </c>
      <c r="W345" s="22">
        <f t="shared" si="100"/>
        <v>0</v>
      </c>
      <c r="X345" s="22">
        <f t="shared" si="101"/>
        <v>0</v>
      </c>
    </row>
    <row r="346" spans="3:24" x14ac:dyDescent="0.3">
      <c r="C346" s="23" t="str">
        <f>IF('2. Børn_indtast'!C346="","",'2. Børn_indtast'!C346)</f>
        <v/>
      </c>
      <c r="D346" s="25">
        <f>IF(Inst_typ="Vuggestue","Vuggestue",IF(Inst_typ="Børnehave","Børnehave",IF(Inst_typ="Aldersintegreret institution","Aldersintegreret institution",IF(OR(Inst_typ="Vug og BH",Inst_typ="Kombi"),'2. Børn_indtast'!D346,0))))</f>
        <v>0</v>
      </c>
      <c r="E346" s="24" t="str">
        <f>IF('2. Børn_indtast'!E346="","",'2. Børn_indtast'!E346)</f>
        <v/>
      </c>
      <c r="F346" s="24" t="str">
        <f>IF('2. Børn_indtast'!F346="","",'2. Børn_indtast'!F346)</f>
        <v/>
      </c>
      <c r="G346" s="24" t="str">
        <f>IF('2. Børn_indtast'!G346="","",'2. Børn_indtast'!G346)</f>
        <v/>
      </c>
      <c r="H346" s="25" t="str">
        <f>IF('2. Børn_indtast'!H346="","",'2. Børn_indtast'!H346)</f>
        <v/>
      </c>
      <c r="I346" s="19" t="str">
        <f t="shared" si="86"/>
        <v>-</v>
      </c>
      <c r="J346" s="21" t="str">
        <f t="shared" si="87"/>
        <v>-</v>
      </c>
      <c r="K346" s="27">
        <f t="shared" si="88"/>
        <v>0</v>
      </c>
      <c r="L346" s="27">
        <f t="shared" si="89"/>
        <v>0</v>
      </c>
      <c r="M346" s="10">
        <f t="shared" si="90"/>
        <v>0</v>
      </c>
      <c r="N346" s="30">
        <f t="shared" si="91"/>
        <v>0</v>
      </c>
      <c r="O346" s="10">
        <f t="shared" si="92"/>
        <v>0</v>
      </c>
      <c r="P346" s="30">
        <f t="shared" si="93"/>
        <v>0</v>
      </c>
      <c r="Q346" s="27">
        <f t="shared" si="94"/>
        <v>0</v>
      </c>
      <c r="R346" s="38">
        <f t="shared" si="95"/>
        <v>0</v>
      </c>
      <c r="S346" s="39">
        <f t="shared" si="96"/>
        <v>0</v>
      </c>
      <c r="T346" s="10">
        <f t="shared" si="97"/>
        <v>0</v>
      </c>
      <c r="U346" s="30">
        <f t="shared" si="98"/>
        <v>0</v>
      </c>
      <c r="V346" s="22">
        <f t="shared" si="99"/>
        <v>0</v>
      </c>
      <c r="W346" s="22">
        <f t="shared" si="100"/>
        <v>0</v>
      </c>
      <c r="X346" s="22">
        <f t="shared" si="101"/>
        <v>0</v>
      </c>
    </row>
    <row r="347" spans="3:24" x14ac:dyDescent="0.3">
      <c r="C347" s="23" t="str">
        <f>IF('2. Børn_indtast'!C347="","",'2. Børn_indtast'!C347)</f>
        <v/>
      </c>
      <c r="D347" s="25">
        <f>IF(Inst_typ="Vuggestue","Vuggestue",IF(Inst_typ="Børnehave","Børnehave",IF(Inst_typ="Aldersintegreret institution","Aldersintegreret institution",IF(OR(Inst_typ="Vug og BH",Inst_typ="Kombi"),'2. Børn_indtast'!D347,0))))</f>
        <v>0</v>
      </c>
      <c r="E347" s="24" t="str">
        <f>IF('2. Børn_indtast'!E347="","",'2. Børn_indtast'!E347)</f>
        <v/>
      </c>
      <c r="F347" s="24" t="str">
        <f>IF('2. Børn_indtast'!F347="","",'2. Børn_indtast'!F347)</f>
        <v/>
      </c>
      <c r="G347" s="24" t="str">
        <f>IF('2. Børn_indtast'!G347="","",'2. Børn_indtast'!G347)</f>
        <v/>
      </c>
      <c r="H347" s="25" t="str">
        <f>IF('2. Børn_indtast'!H347="","",'2. Børn_indtast'!H347)</f>
        <v/>
      </c>
      <c r="I347" s="19" t="str">
        <f t="shared" si="86"/>
        <v>-</v>
      </c>
      <c r="J347" s="21" t="str">
        <f t="shared" si="87"/>
        <v>-</v>
      </c>
      <c r="K347" s="27">
        <f t="shared" si="88"/>
        <v>0</v>
      </c>
      <c r="L347" s="27">
        <f t="shared" si="89"/>
        <v>0</v>
      </c>
      <c r="M347" s="10">
        <f t="shared" si="90"/>
        <v>0</v>
      </c>
      <c r="N347" s="30">
        <f t="shared" si="91"/>
        <v>0</v>
      </c>
      <c r="O347" s="10">
        <f t="shared" si="92"/>
        <v>0</v>
      </c>
      <c r="P347" s="30">
        <f t="shared" si="93"/>
        <v>0</v>
      </c>
      <c r="Q347" s="27">
        <f t="shared" si="94"/>
        <v>0</v>
      </c>
      <c r="R347" s="38">
        <f t="shared" si="95"/>
        <v>0</v>
      </c>
      <c r="S347" s="39">
        <f t="shared" si="96"/>
        <v>0</v>
      </c>
      <c r="T347" s="10">
        <f t="shared" si="97"/>
        <v>0</v>
      </c>
      <c r="U347" s="30">
        <f t="shared" si="98"/>
        <v>0</v>
      </c>
      <c r="V347" s="22">
        <f t="shared" si="99"/>
        <v>0</v>
      </c>
      <c r="W347" s="22">
        <f t="shared" si="100"/>
        <v>0</v>
      </c>
      <c r="X347" s="22">
        <f t="shared" si="101"/>
        <v>0</v>
      </c>
    </row>
    <row r="348" spans="3:24" x14ac:dyDescent="0.3">
      <c r="C348" s="23" t="str">
        <f>IF('2. Børn_indtast'!C348="","",'2. Børn_indtast'!C348)</f>
        <v/>
      </c>
      <c r="D348" s="25">
        <f>IF(Inst_typ="Vuggestue","Vuggestue",IF(Inst_typ="Børnehave","Børnehave",IF(Inst_typ="Aldersintegreret institution","Aldersintegreret institution",IF(OR(Inst_typ="Vug og BH",Inst_typ="Kombi"),'2. Børn_indtast'!D348,0))))</f>
        <v>0</v>
      </c>
      <c r="E348" s="24" t="str">
        <f>IF('2. Børn_indtast'!E348="","",'2. Børn_indtast'!E348)</f>
        <v/>
      </c>
      <c r="F348" s="24" t="str">
        <f>IF('2. Børn_indtast'!F348="","",'2. Børn_indtast'!F348)</f>
        <v/>
      </c>
      <c r="G348" s="24" t="str">
        <f>IF('2. Børn_indtast'!G348="","",'2. Børn_indtast'!G348)</f>
        <v/>
      </c>
      <c r="H348" s="25" t="str">
        <f>IF('2. Børn_indtast'!H348="","",'2. Børn_indtast'!H348)</f>
        <v/>
      </c>
      <c r="I348" s="19" t="str">
        <f t="shared" si="86"/>
        <v>-</v>
      </c>
      <c r="J348" s="21" t="str">
        <f t="shared" si="87"/>
        <v>-</v>
      </c>
      <c r="K348" s="27">
        <f t="shared" si="88"/>
        <v>0</v>
      </c>
      <c r="L348" s="27">
        <f t="shared" si="89"/>
        <v>0</v>
      </c>
      <c r="M348" s="10">
        <f t="shared" si="90"/>
        <v>0</v>
      </c>
      <c r="N348" s="30">
        <f t="shared" si="91"/>
        <v>0</v>
      </c>
      <c r="O348" s="10">
        <f t="shared" si="92"/>
        <v>0</v>
      </c>
      <c r="P348" s="30">
        <f t="shared" si="93"/>
        <v>0</v>
      </c>
      <c r="Q348" s="27">
        <f t="shared" si="94"/>
        <v>0</v>
      </c>
      <c r="R348" s="38">
        <f t="shared" si="95"/>
        <v>0</v>
      </c>
      <c r="S348" s="39">
        <f t="shared" si="96"/>
        <v>0</v>
      </c>
      <c r="T348" s="10">
        <f t="shared" si="97"/>
        <v>0</v>
      </c>
      <c r="U348" s="30">
        <f t="shared" si="98"/>
        <v>0</v>
      </c>
      <c r="V348" s="22">
        <f t="shared" si="99"/>
        <v>0</v>
      </c>
      <c r="W348" s="22">
        <f t="shared" si="100"/>
        <v>0</v>
      </c>
      <c r="X348" s="22">
        <f t="shared" si="101"/>
        <v>0</v>
      </c>
    </row>
    <row r="349" spans="3:24" x14ac:dyDescent="0.3">
      <c r="C349" s="23" t="str">
        <f>IF('2. Børn_indtast'!C349="","",'2. Børn_indtast'!C349)</f>
        <v/>
      </c>
      <c r="D349" s="25">
        <f>IF(Inst_typ="Vuggestue","Vuggestue",IF(Inst_typ="Børnehave","Børnehave",IF(Inst_typ="Aldersintegreret institution","Aldersintegreret institution",IF(OR(Inst_typ="Vug og BH",Inst_typ="Kombi"),'2. Børn_indtast'!D349,0))))</f>
        <v>0</v>
      </c>
      <c r="E349" s="24" t="str">
        <f>IF('2. Børn_indtast'!E349="","",'2. Børn_indtast'!E349)</f>
        <v/>
      </c>
      <c r="F349" s="24" t="str">
        <f>IF('2. Børn_indtast'!F349="","",'2. Børn_indtast'!F349)</f>
        <v/>
      </c>
      <c r="G349" s="24" t="str">
        <f>IF('2. Børn_indtast'!G349="","",'2. Børn_indtast'!G349)</f>
        <v/>
      </c>
      <c r="H349" s="25" t="str">
        <f>IF('2. Børn_indtast'!H349="","",'2. Børn_indtast'!H349)</f>
        <v/>
      </c>
      <c r="I349" s="19" t="str">
        <f t="shared" si="86"/>
        <v>-</v>
      </c>
      <c r="J349" s="21" t="str">
        <f t="shared" si="87"/>
        <v>-</v>
      </c>
      <c r="K349" s="27">
        <f t="shared" si="88"/>
        <v>0</v>
      </c>
      <c r="L349" s="27">
        <f t="shared" si="89"/>
        <v>0</v>
      </c>
      <c r="M349" s="10">
        <f t="shared" si="90"/>
        <v>0</v>
      </c>
      <c r="N349" s="30">
        <f t="shared" si="91"/>
        <v>0</v>
      </c>
      <c r="O349" s="10">
        <f t="shared" si="92"/>
        <v>0</v>
      </c>
      <c r="P349" s="30">
        <f t="shared" si="93"/>
        <v>0</v>
      </c>
      <c r="Q349" s="27">
        <f t="shared" si="94"/>
        <v>0</v>
      </c>
      <c r="R349" s="38">
        <f t="shared" si="95"/>
        <v>0</v>
      </c>
      <c r="S349" s="39">
        <f t="shared" si="96"/>
        <v>0</v>
      </c>
      <c r="T349" s="10">
        <f t="shared" si="97"/>
        <v>0</v>
      </c>
      <c r="U349" s="30">
        <f t="shared" si="98"/>
        <v>0</v>
      </c>
      <c r="V349" s="22">
        <f t="shared" si="99"/>
        <v>0</v>
      </c>
      <c r="W349" s="22">
        <f t="shared" si="100"/>
        <v>0</v>
      </c>
      <c r="X349" s="22">
        <f t="shared" si="101"/>
        <v>0</v>
      </c>
    </row>
    <row r="350" spans="3:24" x14ac:dyDescent="0.3">
      <c r="C350" s="23" t="str">
        <f>IF('2. Børn_indtast'!C350="","",'2. Børn_indtast'!C350)</f>
        <v/>
      </c>
      <c r="D350" s="25">
        <f>IF(Inst_typ="Vuggestue","Vuggestue",IF(Inst_typ="Børnehave","Børnehave",IF(Inst_typ="Aldersintegreret institution","Aldersintegreret institution",IF(OR(Inst_typ="Vug og BH",Inst_typ="Kombi"),'2. Børn_indtast'!D350,0))))</f>
        <v>0</v>
      </c>
      <c r="E350" s="24" t="str">
        <f>IF('2. Børn_indtast'!E350="","",'2. Børn_indtast'!E350)</f>
        <v/>
      </c>
      <c r="F350" s="24" t="str">
        <f>IF('2. Børn_indtast'!F350="","",'2. Børn_indtast'!F350)</f>
        <v/>
      </c>
      <c r="G350" s="24" t="str">
        <f>IF('2. Børn_indtast'!G350="","",'2. Børn_indtast'!G350)</f>
        <v/>
      </c>
      <c r="H350" s="25" t="str">
        <f>IF('2. Børn_indtast'!H350="","",'2. Børn_indtast'!H350)</f>
        <v/>
      </c>
      <c r="I350" s="19" t="str">
        <f t="shared" si="86"/>
        <v>-</v>
      </c>
      <c r="J350" s="21" t="str">
        <f t="shared" si="87"/>
        <v>-</v>
      </c>
      <c r="K350" s="27">
        <f t="shared" si="88"/>
        <v>0</v>
      </c>
      <c r="L350" s="27">
        <f t="shared" si="89"/>
        <v>0</v>
      </c>
      <c r="M350" s="10">
        <f t="shared" si="90"/>
        <v>0</v>
      </c>
      <c r="N350" s="30">
        <f t="shared" si="91"/>
        <v>0</v>
      </c>
      <c r="O350" s="10">
        <f t="shared" si="92"/>
        <v>0</v>
      </c>
      <c r="P350" s="30">
        <f t="shared" si="93"/>
        <v>0</v>
      </c>
      <c r="Q350" s="27">
        <f t="shared" si="94"/>
        <v>0</v>
      </c>
      <c r="R350" s="38">
        <f t="shared" si="95"/>
        <v>0</v>
      </c>
      <c r="S350" s="39">
        <f t="shared" si="96"/>
        <v>0</v>
      </c>
      <c r="T350" s="10">
        <f t="shared" si="97"/>
        <v>0</v>
      </c>
      <c r="U350" s="30">
        <f t="shared" si="98"/>
        <v>0</v>
      </c>
      <c r="V350" s="22">
        <f t="shared" si="99"/>
        <v>0</v>
      </c>
      <c r="W350" s="22">
        <f t="shared" si="100"/>
        <v>0</v>
      </c>
      <c r="X350" s="22">
        <f t="shared" si="101"/>
        <v>0</v>
      </c>
    </row>
    <row r="351" spans="3:24" x14ac:dyDescent="0.3">
      <c r="C351" s="23" t="str">
        <f>IF('2. Børn_indtast'!C351="","",'2. Børn_indtast'!C351)</f>
        <v/>
      </c>
      <c r="D351" s="25">
        <f>IF(Inst_typ="Vuggestue","Vuggestue",IF(Inst_typ="Børnehave","Børnehave",IF(Inst_typ="Aldersintegreret institution","Aldersintegreret institution",IF(OR(Inst_typ="Vug og BH",Inst_typ="Kombi"),'2. Børn_indtast'!D351,0))))</f>
        <v>0</v>
      </c>
      <c r="E351" s="24" t="str">
        <f>IF('2. Børn_indtast'!E351="","",'2. Børn_indtast'!E351)</f>
        <v/>
      </c>
      <c r="F351" s="24" t="str">
        <f>IF('2. Børn_indtast'!F351="","",'2. Børn_indtast'!F351)</f>
        <v/>
      </c>
      <c r="G351" s="24" t="str">
        <f>IF('2. Børn_indtast'!G351="","",'2. Børn_indtast'!G351)</f>
        <v/>
      </c>
      <c r="H351" s="25" t="str">
        <f>IF('2. Børn_indtast'!H351="","",'2. Børn_indtast'!H351)</f>
        <v/>
      </c>
      <c r="I351" s="19" t="str">
        <f t="shared" si="86"/>
        <v>-</v>
      </c>
      <c r="J351" s="21" t="str">
        <f t="shared" si="87"/>
        <v>-</v>
      </c>
      <c r="K351" s="27">
        <f t="shared" si="88"/>
        <v>0</v>
      </c>
      <c r="L351" s="27">
        <f t="shared" si="89"/>
        <v>0</v>
      </c>
      <c r="M351" s="10">
        <f t="shared" si="90"/>
        <v>0</v>
      </c>
      <c r="N351" s="30">
        <f t="shared" si="91"/>
        <v>0</v>
      </c>
      <c r="O351" s="10">
        <f t="shared" si="92"/>
        <v>0</v>
      </c>
      <c r="P351" s="30">
        <f t="shared" si="93"/>
        <v>0</v>
      </c>
      <c r="Q351" s="27">
        <f t="shared" si="94"/>
        <v>0</v>
      </c>
      <c r="R351" s="38">
        <f t="shared" si="95"/>
        <v>0</v>
      </c>
      <c r="S351" s="39">
        <f t="shared" si="96"/>
        <v>0</v>
      </c>
      <c r="T351" s="10">
        <f t="shared" si="97"/>
        <v>0</v>
      </c>
      <c r="U351" s="30">
        <f t="shared" si="98"/>
        <v>0</v>
      </c>
      <c r="V351" s="22">
        <f t="shared" si="99"/>
        <v>0</v>
      </c>
      <c r="W351" s="22">
        <f t="shared" si="100"/>
        <v>0</v>
      </c>
      <c r="X351" s="22">
        <f t="shared" si="101"/>
        <v>0</v>
      </c>
    </row>
    <row r="352" spans="3:24" x14ac:dyDescent="0.3">
      <c r="C352" s="23" t="str">
        <f>IF('2. Børn_indtast'!C352="","",'2. Børn_indtast'!C352)</f>
        <v/>
      </c>
      <c r="D352" s="25">
        <f>IF(Inst_typ="Vuggestue","Vuggestue",IF(Inst_typ="Børnehave","Børnehave",IF(Inst_typ="Aldersintegreret institution","Aldersintegreret institution",IF(OR(Inst_typ="Vug og BH",Inst_typ="Kombi"),'2. Børn_indtast'!D352,0))))</f>
        <v>0</v>
      </c>
      <c r="E352" s="24" t="str">
        <f>IF('2. Børn_indtast'!E352="","",'2. Børn_indtast'!E352)</f>
        <v/>
      </c>
      <c r="F352" s="24" t="str">
        <f>IF('2. Børn_indtast'!F352="","",'2. Børn_indtast'!F352)</f>
        <v/>
      </c>
      <c r="G352" s="24" t="str">
        <f>IF('2. Børn_indtast'!G352="","",'2. Børn_indtast'!G352)</f>
        <v/>
      </c>
      <c r="H352" s="25" t="str">
        <f>IF('2. Børn_indtast'!H352="","",'2. Børn_indtast'!H352)</f>
        <v/>
      </c>
      <c r="I352" s="19" t="str">
        <f t="shared" si="86"/>
        <v>-</v>
      </c>
      <c r="J352" s="21" t="str">
        <f t="shared" si="87"/>
        <v>-</v>
      </c>
      <c r="K352" s="27">
        <f t="shared" si="88"/>
        <v>0</v>
      </c>
      <c r="L352" s="27">
        <f t="shared" si="89"/>
        <v>0</v>
      </c>
      <c r="M352" s="10">
        <f t="shared" si="90"/>
        <v>0</v>
      </c>
      <c r="N352" s="30">
        <f t="shared" si="91"/>
        <v>0</v>
      </c>
      <c r="O352" s="10">
        <f t="shared" si="92"/>
        <v>0</v>
      </c>
      <c r="P352" s="30">
        <f t="shared" si="93"/>
        <v>0</v>
      </c>
      <c r="Q352" s="27">
        <f t="shared" si="94"/>
        <v>0</v>
      </c>
      <c r="R352" s="38">
        <f t="shared" si="95"/>
        <v>0</v>
      </c>
      <c r="S352" s="39">
        <f t="shared" si="96"/>
        <v>0</v>
      </c>
      <c r="T352" s="10">
        <f t="shared" si="97"/>
        <v>0</v>
      </c>
      <c r="U352" s="30">
        <f t="shared" si="98"/>
        <v>0</v>
      </c>
      <c r="V352" s="22">
        <f t="shared" si="99"/>
        <v>0</v>
      </c>
      <c r="W352" s="22">
        <f t="shared" si="100"/>
        <v>0</v>
      </c>
      <c r="X352" s="22">
        <f t="shared" si="101"/>
        <v>0</v>
      </c>
    </row>
    <row r="353" spans="3:24" x14ac:dyDescent="0.3">
      <c r="C353" s="23" t="str">
        <f>IF('2. Børn_indtast'!C353="","",'2. Børn_indtast'!C353)</f>
        <v/>
      </c>
      <c r="D353" s="25">
        <f>IF(Inst_typ="Vuggestue","Vuggestue",IF(Inst_typ="Børnehave","Børnehave",IF(Inst_typ="Aldersintegreret institution","Aldersintegreret institution",IF(OR(Inst_typ="Vug og BH",Inst_typ="Kombi"),'2. Børn_indtast'!D353,0))))</f>
        <v>0</v>
      </c>
      <c r="E353" s="24" t="str">
        <f>IF('2. Børn_indtast'!E353="","",'2. Børn_indtast'!E353)</f>
        <v/>
      </c>
      <c r="F353" s="24" t="str">
        <f>IF('2. Børn_indtast'!F353="","",'2. Børn_indtast'!F353)</f>
        <v/>
      </c>
      <c r="G353" s="24" t="str">
        <f>IF('2. Børn_indtast'!G353="","",'2. Børn_indtast'!G353)</f>
        <v/>
      </c>
      <c r="H353" s="25" t="str">
        <f>IF('2. Børn_indtast'!H353="","",'2. Børn_indtast'!H353)</f>
        <v/>
      </c>
      <c r="I353" s="19" t="str">
        <f t="shared" si="86"/>
        <v>-</v>
      </c>
      <c r="J353" s="21" t="str">
        <f t="shared" si="87"/>
        <v>-</v>
      </c>
      <c r="K353" s="27">
        <f t="shared" si="88"/>
        <v>0</v>
      </c>
      <c r="L353" s="27">
        <f t="shared" si="89"/>
        <v>0</v>
      </c>
      <c r="M353" s="10">
        <f t="shared" si="90"/>
        <v>0</v>
      </c>
      <c r="N353" s="30">
        <f t="shared" si="91"/>
        <v>0</v>
      </c>
      <c r="O353" s="10">
        <f t="shared" si="92"/>
        <v>0</v>
      </c>
      <c r="P353" s="30">
        <f t="shared" si="93"/>
        <v>0</v>
      </c>
      <c r="Q353" s="27">
        <f t="shared" si="94"/>
        <v>0</v>
      </c>
      <c r="R353" s="38">
        <f t="shared" si="95"/>
        <v>0</v>
      </c>
      <c r="S353" s="39">
        <f t="shared" si="96"/>
        <v>0</v>
      </c>
      <c r="T353" s="10">
        <f t="shared" si="97"/>
        <v>0</v>
      </c>
      <c r="U353" s="30">
        <f t="shared" si="98"/>
        <v>0</v>
      </c>
      <c r="V353" s="22">
        <f t="shared" si="99"/>
        <v>0</v>
      </c>
      <c r="W353" s="22">
        <f t="shared" si="100"/>
        <v>0</v>
      </c>
      <c r="X353" s="22">
        <f t="shared" si="101"/>
        <v>0</v>
      </c>
    </row>
    <row r="354" spans="3:24" x14ac:dyDescent="0.3">
      <c r="C354" s="23" t="str">
        <f>IF('2. Børn_indtast'!C354="","",'2. Børn_indtast'!C354)</f>
        <v/>
      </c>
      <c r="D354" s="25">
        <f>IF(Inst_typ="Vuggestue","Vuggestue",IF(Inst_typ="Børnehave","Børnehave",IF(Inst_typ="Aldersintegreret institution","Aldersintegreret institution",IF(OR(Inst_typ="Vug og BH",Inst_typ="Kombi"),'2. Børn_indtast'!D354,0))))</f>
        <v>0</v>
      </c>
      <c r="E354" s="24" t="str">
        <f>IF('2. Børn_indtast'!E354="","",'2. Børn_indtast'!E354)</f>
        <v/>
      </c>
      <c r="F354" s="24" t="str">
        <f>IF('2. Børn_indtast'!F354="","",'2. Børn_indtast'!F354)</f>
        <v/>
      </c>
      <c r="G354" s="24" t="str">
        <f>IF('2. Børn_indtast'!G354="","",'2. Børn_indtast'!G354)</f>
        <v/>
      </c>
      <c r="H354" s="25" t="str">
        <f>IF('2. Børn_indtast'!H354="","",'2. Børn_indtast'!H354)</f>
        <v/>
      </c>
      <c r="I354" s="19" t="str">
        <f t="shared" si="86"/>
        <v>-</v>
      </c>
      <c r="J354" s="21" t="str">
        <f t="shared" si="87"/>
        <v>-</v>
      </c>
      <c r="K354" s="27">
        <f t="shared" si="88"/>
        <v>0</v>
      </c>
      <c r="L354" s="27">
        <f t="shared" si="89"/>
        <v>0</v>
      </c>
      <c r="M354" s="10">
        <f t="shared" si="90"/>
        <v>0</v>
      </c>
      <c r="N354" s="30">
        <f t="shared" si="91"/>
        <v>0</v>
      </c>
      <c r="O354" s="10">
        <f t="shared" si="92"/>
        <v>0</v>
      </c>
      <c r="P354" s="30">
        <f t="shared" si="93"/>
        <v>0</v>
      </c>
      <c r="Q354" s="27">
        <f t="shared" si="94"/>
        <v>0</v>
      </c>
      <c r="R354" s="38">
        <f t="shared" si="95"/>
        <v>0</v>
      </c>
      <c r="S354" s="39">
        <f t="shared" si="96"/>
        <v>0</v>
      </c>
      <c r="T354" s="10">
        <f t="shared" si="97"/>
        <v>0</v>
      </c>
      <c r="U354" s="30">
        <f t="shared" si="98"/>
        <v>0</v>
      </c>
      <c r="V354" s="22">
        <f t="shared" si="99"/>
        <v>0</v>
      </c>
      <c r="W354" s="22">
        <f t="shared" si="100"/>
        <v>0</v>
      </c>
      <c r="X354" s="22">
        <f t="shared" si="101"/>
        <v>0</v>
      </c>
    </row>
    <row r="355" spans="3:24" x14ac:dyDescent="0.3">
      <c r="C355" s="23" t="str">
        <f>IF('2. Børn_indtast'!C355="","",'2. Børn_indtast'!C355)</f>
        <v/>
      </c>
      <c r="D355" s="25">
        <f>IF(Inst_typ="Vuggestue","Vuggestue",IF(Inst_typ="Børnehave","Børnehave",IF(Inst_typ="Aldersintegreret institution","Aldersintegreret institution",IF(OR(Inst_typ="Vug og BH",Inst_typ="Kombi"),'2. Børn_indtast'!D355,0))))</f>
        <v>0</v>
      </c>
      <c r="E355" s="24" t="str">
        <f>IF('2. Børn_indtast'!E355="","",'2. Børn_indtast'!E355)</f>
        <v/>
      </c>
      <c r="F355" s="24" t="str">
        <f>IF('2. Børn_indtast'!F355="","",'2. Børn_indtast'!F355)</f>
        <v/>
      </c>
      <c r="G355" s="24" t="str">
        <f>IF('2. Børn_indtast'!G355="","",'2. Børn_indtast'!G355)</f>
        <v/>
      </c>
      <c r="H355" s="25" t="str">
        <f>IF('2. Børn_indtast'!H355="","",'2. Børn_indtast'!H355)</f>
        <v/>
      </c>
      <c r="I355" s="19" t="str">
        <f t="shared" si="86"/>
        <v>-</v>
      </c>
      <c r="J355" s="21" t="str">
        <f t="shared" si="87"/>
        <v>-</v>
      </c>
      <c r="K355" s="27">
        <f t="shared" si="88"/>
        <v>0</v>
      </c>
      <c r="L355" s="27">
        <f t="shared" si="89"/>
        <v>0</v>
      </c>
      <c r="M355" s="10">
        <f t="shared" si="90"/>
        <v>0</v>
      </c>
      <c r="N355" s="30">
        <f t="shared" si="91"/>
        <v>0</v>
      </c>
      <c r="O355" s="10">
        <f t="shared" si="92"/>
        <v>0</v>
      </c>
      <c r="P355" s="30">
        <f t="shared" si="93"/>
        <v>0</v>
      </c>
      <c r="Q355" s="27">
        <f t="shared" si="94"/>
        <v>0</v>
      </c>
      <c r="R355" s="38">
        <f t="shared" si="95"/>
        <v>0</v>
      </c>
      <c r="S355" s="39">
        <f t="shared" si="96"/>
        <v>0</v>
      </c>
      <c r="T355" s="10">
        <f t="shared" si="97"/>
        <v>0</v>
      </c>
      <c r="U355" s="30">
        <f t="shared" si="98"/>
        <v>0</v>
      </c>
      <c r="V355" s="22">
        <f t="shared" si="99"/>
        <v>0</v>
      </c>
      <c r="W355" s="22">
        <f t="shared" si="100"/>
        <v>0</v>
      </c>
      <c r="X355" s="22">
        <f t="shared" si="101"/>
        <v>0</v>
      </c>
    </row>
    <row r="356" spans="3:24" x14ac:dyDescent="0.3">
      <c r="C356" s="23" t="str">
        <f>IF('2. Børn_indtast'!C356="","",'2. Børn_indtast'!C356)</f>
        <v/>
      </c>
      <c r="D356" s="25">
        <f>IF(Inst_typ="Vuggestue","Vuggestue",IF(Inst_typ="Børnehave","Børnehave",IF(Inst_typ="Aldersintegreret institution","Aldersintegreret institution",IF(OR(Inst_typ="Vug og BH",Inst_typ="Kombi"),'2. Børn_indtast'!D356,0))))</f>
        <v>0</v>
      </c>
      <c r="E356" s="24" t="str">
        <f>IF('2. Børn_indtast'!E356="","",'2. Børn_indtast'!E356)</f>
        <v/>
      </c>
      <c r="F356" s="24" t="str">
        <f>IF('2. Børn_indtast'!F356="","",'2. Børn_indtast'!F356)</f>
        <v/>
      </c>
      <c r="G356" s="24" t="str">
        <f>IF('2. Børn_indtast'!G356="","",'2. Børn_indtast'!G356)</f>
        <v/>
      </c>
      <c r="H356" s="25" t="str">
        <f>IF('2. Børn_indtast'!H356="","",'2. Børn_indtast'!H356)</f>
        <v/>
      </c>
      <c r="I356" s="19" t="str">
        <f t="shared" si="86"/>
        <v>-</v>
      </c>
      <c r="J356" s="21" t="str">
        <f t="shared" si="87"/>
        <v>-</v>
      </c>
      <c r="K356" s="27">
        <f t="shared" si="88"/>
        <v>0</v>
      </c>
      <c r="L356" s="27">
        <f t="shared" si="89"/>
        <v>0</v>
      </c>
      <c r="M356" s="10">
        <f t="shared" si="90"/>
        <v>0</v>
      </c>
      <c r="N356" s="30">
        <f t="shared" si="91"/>
        <v>0</v>
      </c>
      <c r="O356" s="10">
        <f t="shared" si="92"/>
        <v>0</v>
      </c>
      <c r="P356" s="30">
        <f t="shared" si="93"/>
        <v>0</v>
      </c>
      <c r="Q356" s="27">
        <f t="shared" si="94"/>
        <v>0</v>
      </c>
      <c r="R356" s="38">
        <f t="shared" si="95"/>
        <v>0</v>
      </c>
      <c r="S356" s="39">
        <f t="shared" si="96"/>
        <v>0</v>
      </c>
      <c r="T356" s="10">
        <f t="shared" si="97"/>
        <v>0</v>
      </c>
      <c r="U356" s="30">
        <f t="shared" si="98"/>
        <v>0</v>
      </c>
      <c r="V356" s="22">
        <f t="shared" si="99"/>
        <v>0</v>
      </c>
      <c r="W356" s="22">
        <f t="shared" si="100"/>
        <v>0</v>
      </c>
      <c r="X356" s="22">
        <f t="shared" si="101"/>
        <v>0</v>
      </c>
    </row>
    <row r="357" spans="3:24" x14ac:dyDescent="0.3">
      <c r="C357" s="23" t="str">
        <f>IF('2. Børn_indtast'!C357="","",'2. Børn_indtast'!C357)</f>
        <v/>
      </c>
      <c r="D357" s="25">
        <f>IF(Inst_typ="Vuggestue","Vuggestue",IF(Inst_typ="Børnehave","Børnehave",IF(Inst_typ="Aldersintegreret institution","Aldersintegreret institution",IF(OR(Inst_typ="Vug og BH",Inst_typ="Kombi"),'2. Børn_indtast'!D357,0))))</f>
        <v>0</v>
      </c>
      <c r="E357" s="24" t="str">
        <f>IF('2. Børn_indtast'!E357="","",'2. Børn_indtast'!E357)</f>
        <v/>
      </c>
      <c r="F357" s="24" t="str">
        <f>IF('2. Børn_indtast'!F357="","",'2. Børn_indtast'!F357)</f>
        <v/>
      </c>
      <c r="G357" s="24" t="str">
        <f>IF('2. Børn_indtast'!G357="","",'2. Børn_indtast'!G357)</f>
        <v/>
      </c>
      <c r="H357" s="25" t="str">
        <f>IF('2. Børn_indtast'!H357="","",'2. Børn_indtast'!H357)</f>
        <v/>
      </c>
      <c r="I357" s="19" t="str">
        <f t="shared" si="86"/>
        <v>-</v>
      </c>
      <c r="J357" s="21" t="str">
        <f t="shared" si="87"/>
        <v>-</v>
      </c>
      <c r="K357" s="27">
        <f t="shared" si="88"/>
        <v>0</v>
      </c>
      <c r="L357" s="27">
        <f t="shared" si="89"/>
        <v>0</v>
      </c>
      <c r="M357" s="10">
        <f t="shared" si="90"/>
        <v>0</v>
      </c>
      <c r="N357" s="30">
        <f t="shared" si="91"/>
        <v>0</v>
      </c>
      <c r="O357" s="10">
        <f t="shared" si="92"/>
        <v>0</v>
      </c>
      <c r="P357" s="30">
        <f t="shared" si="93"/>
        <v>0</v>
      </c>
      <c r="Q357" s="27">
        <f t="shared" si="94"/>
        <v>0</v>
      </c>
      <c r="R357" s="38">
        <f t="shared" si="95"/>
        <v>0</v>
      </c>
      <c r="S357" s="39">
        <f t="shared" si="96"/>
        <v>0</v>
      </c>
      <c r="T357" s="10">
        <f t="shared" si="97"/>
        <v>0</v>
      </c>
      <c r="U357" s="30">
        <f t="shared" si="98"/>
        <v>0</v>
      </c>
      <c r="V357" s="22">
        <f t="shared" si="99"/>
        <v>0</v>
      </c>
      <c r="W357" s="22">
        <f t="shared" si="100"/>
        <v>0</v>
      </c>
      <c r="X357" s="22">
        <f t="shared" si="101"/>
        <v>0</v>
      </c>
    </row>
    <row r="358" spans="3:24" x14ac:dyDescent="0.3">
      <c r="C358" s="23" t="str">
        <f>IF('2. Børn_indtast'!C358="","",'2. Børn_indtast'!C358)</f>
        <v/>
      </c>
      <c r="D358" s="25">
        <f>IF(Inst_typ="Vuggestue","Vuggestue",IF(Inst_typ="Børnehave","Børnehave",IF(Inst_typ="Aldersintegreret institution","Aldersintegreret institution",IF(OR(Inst_typ="Vug og BH",Inst_typ="Kombi"),'2. Børn_indtast'!D358,0))))</f>
        <v>0</v>
      </c>
      <c r="E358" s="24" t="str">
        <f>IF('2. Børn_indtast'!E358="","",'2. Børn_indtast'!E358)</f>
        <v/>
      </c>
      <c r="F358" s="24" t="str">
        <f>IF('2. Børn_indtast'!F358="","",'2. Børn_indtast'!F358)</f>
        <v/>
      </c>
      <c r="G358" s="24" t="str">
        <f>IF('2. Børn_indtast'!G358="","",'2. Børn_indtast'!G358)</f>
        <v/>
      </c>
      <c r="H358" s="25" t="str">
        <f>IF('2. Børn_indtast'!H358="","",'2. Børn_indtast'!H358)</f>
        <v/>
      </c>
      <c r="I358" s="19" t="str">
        <f t="shared" si="86"/>
        <v>-</v>
      </c>
      <c r="J358" s="21" t="str">
        <f t="shared" si="87"/>
        <v>-</v>
      </c>
      <c r="K358" s="27">
        <f t="shared" si="88"/>
        <v>0</v>
      </c>
      <c r="L358" s="27">
        <f t="shared" si="89"/>
        <v>0</v>
      </c>
      <c r="M358" s="10">
        <f t="shared" si="90"/>
        <v>0</v>
      </c>
      <c r="N358" s="30">
        <f t="shared" si="91"/>
        <v>0</v>
      </c>
      <c r="O358" s="10">
        <f t="shared" si="92"/>
        <v>0</v>
      </c>
      <c r="P358" s="30">
        <f t="shared" si="93"/>
        <v>0</v>
      </c>
      <c r="Q358" s="27">
        <f t="shared" si="94"/>
        <v>0</v>
      </c>
      <c r="R358" s="38">
        <f t="shared" si="95"/>
        <v>0</v>
      </c>
      <c r="S358" s="39">
        <f t="shared" si="96"/>
        <v>0</v>
      </c>
      <c r="T358" s="10">
        <f t="shared" si="97"/>
        <v>0</v>
      </c>
      <c r="U358" s="30">
        <f t="shared" si="98"/>
        <v>0</v>
      </c>
      <c r="V358" s="22">
        <f t="shared" si="99"/>
        <v>0</v>
      </c>
      <c r="W358" s="22">
        <f t="shared" si="100"/>
        <v>0</v>
      </c>
      <c r="X358" s="22">
        <f t="shared" si="101"/>
        <v>0</v>
      </c>
    </row>
    <row r="359" spans="3:24" x14ac:dyDescent="0.3">
      <c r="C359" s="23" t="str">
        <f>IF('2. Børn_indtast'!C359="","",'2. Børn_indtast'!C359)</f>
        <v/>
      </c>
      <c r="D359" s="25">
        <f>IF(Inst_typ="Vuggestue","Vuggestue",IF(Inst_typ="Børnehave","Børnehave",IF(Inst_typ="Aldersintegreret institution","Aldersintegreret institution",IF(OR(Inst_typ="Vug og BH",Inst_typ="Kombi"),'2. Børn_indtast'!D359,0))))</f>
        <v>0</v>
      </c>
      <c r="E359" s="24" t="str">
        <f>IF('2. Børn_indtast'!E359="","",'2. Børn_indtast'!E359)</f>
        <v/>
      </c>
      <c r="F359" s="24" t="str">
        <f>IF('2. Børn_indtast'!F359="","",'2. Børn_indtast'!F359)</f>
        <v/>
      </c>
      <c r="G359" s="24" t="str">
        <f>IF('2. Børn_indtast'!G359="","",'2. Børn_indtast'!G359)</f>
        <v/>
      </c>
      <c r="H359" s="25" t="str">
        <f>IF('2. Børn_indtast'!H359="","",'2. Børn_indtast'!H359)</f>
        <v/>
      </c>
      <c r="I359" s="19" t="str">
        <f t="shared" si="86"/>
        <v>-</v>
      </c>
      <c r="J359" s="21" t="str">
        <f t="shared" si="87"/>
        <v>-</v>
      </c>
      <c r="K359" s="27">
        <f t="shared" si="88"/>
        <v>0</v>
      </c>
      <c r="L359" s="27">
        <f t="shared" si="89"/>
        <v>0</v>
      </c>
      <c r="M359" s="10">
        <f t="shared" si="90"/>
        <v>0</v>
      </c>
      <c r="N359" s="30">
        <f t="shared" si="91"/>
        <v>0</v>
      </c>
      <c r="O359" s="10">
        <f t="shared" si="92"/>
        <v>0</v>
      </c>
      <c r="P359" s="30">
        <f t="shared" si="93"/>
        <v>0</v>
      </c>
      <c r="Q359" s="27">
        <f t="shared" si="94"/>
        <v>0</v>
      </c>
      <c r="R359" s="38">
        <f t="shared" si="95"/>
        <v>0</v>
      </c>
      <c r="S359" s="39">
        <f t="shared" si="96"/>
        <v>0</v>
      </c>
      <c r="T359" s="10">
        <f t="shared" si="97"/>
        <v>0</v>
      </c>
      <c r="U359" s="30">
        <f t="shared" si="98"/>
        <v>0</v>
      </c>
      <c r="V359" s="22">
        <f t="shared" si="99"/>
        <v>0</v>
      </c>
      <c r="W359" s="22">
        <f t="shared" si="100"/>
        <v>0</v>
      </c>
      <c r="X359" s="22">
        <f t="shared" si="101"/>
        <v>0</v>
      </c>
    </row>
    <row r="360" spans="3:24" x14ac:dyDescent="0.3">
      <c r="C360" s="23" t="str">
        <f>IF('2. Børn_indtast'!C360="","",'2. Børn_indtast'!C360)</f>
        <v/>
      </c>
      <c r="D360" s="25">
        <f>IF(Inst_typ="Vuggestue","Vuggestue",IF(Inst_typ="Børnehave","Børnehave",IF(Inst_typ="Aldersintegreret institution","Aldersintegreret institution",IF(OR(Inst_typ="Vug og BH",Inst_typ="Kombi"),'2. Børn_indtast'!D360,0))))</f>
        <v>0</v>
      </c>
      <c r="E360" s="24" t="str">
        <f>IF('2. Børn_indtast'!E360="","",'2. Børn_indtast'!E360)</f>
        <v/>
      </c>
      <c r="F360" s="24" t="str">
        <f>IF('2. Børn_indtast'!F360="","",'2. Børn_indtast'!F360)</f>
        <v/>
      </c>
      <c r="G360" s="24" t="str">
        <f>IF('2. Børn_indtast'!G360="","",'2. Børn_indtast'!G360)</f>
        <v/>
      </c>
      <c r="H360" s="25" t="str">
        <f>IF('2. Børn_indtast'!H360="","",'2. Børn_indtast'!H360)</f>
        <v/>
      </c>
      <c r="I360" s="19" t="str">
        <f t="shared" si="86"/>
        <v>-</v>
      </c>
      <c r="J360" s="21" t="str">
        <f t="shared" si="87"/>
        <v>-</v>
      </c>
      <c r="K360" s="27">
        <f t="shared" si="88"/>
        <v>0</v>
      </c>
      <c r="L360" s="27">
        <f t="shared" si="89"/>
        <v>0</v>
      </c>
      <c r="M360" s="10">
        <f t="shared" si="90"/>
        <v>0</v>
      </c>
      <c r="N360" s="30">
        <f t="shared" si="91"/>
        <v>0</v>
      </c>
      <c r="O360" s="10">
        <f t="shared" si="92"/>
        <v>0</v>
      </c>
      <c r="P360" s="30">
        <f t="shared" si="93"/>
        <v>0</v>
      </c>
      <c r="Q360" s="27">
        <f t="shared" si="94"/>
        <v>0</v>
      </c>
      <c r="R360" s="38">
        <f t="shared" si="95"/>
        <v>0</v>
      </c>
      <c r="S360" s="39">
        <f t="shared" si="96"/>
        <v>0</v>
      </c>
      <c r="T360" s="10">
        <f t="shared" si="97"/>
        <v>0</v>
      </c>
      <c r="U360" s="30">
        <f t="shared" si="98"/>
        <v>0</v>
      </c>
      <c r="V360" s="22">
        <f t="shared" si="99"/>
        <v>0</v>
      </c>
      <c r="W360" s="22">
        <f t="shared" si="100"/>
        <v>0</v>
      </c>
      <c r="X360" s="22">
        <f t="shared" si="101"/>
        <v>0</v>
      </c>
    </row>
    <row r="361" spans="3:24" x14ac:dyDescent="0.3">
      <c r="C361" s="23" t="str">
        <f>IF('2. Børn_indtast'!C361="","",'2. Børn_indtast'!C361)</f>
        <v/>
      </c>
      <c r="D361" s="25">
        <f>IF(Inst_typ="Vuggestue","Vuggestue",IF(Inst_typ="Børnehave","Børnehave",IF(Inst_typ="Aldersintegreret institution","Aldersintegreret institution",IF(OR(Inst_typ="Vug og BH",Inst_typ="Kombi"),'2. Børn_indtast'!D361,0))))</f>
        <v>0</v>
      </c>
      <c r="E361" s="24" t="str">
        <f>IF('2. Børn_indtast'!E361="","",'2. Børn_indtast'!E361)</f>
        <v/>
      </c>
      <c r="F361" s="24" t="str">
        <f>IF('2. Børn_indtast'!F361="","",'2. Børn_indtast'!F361)</f>
        <v/>
      </c>
      <c r="G361" s="24" t="str">
        <f>IF('2. Børn_indtast'!G361="","",'2. Børn_indtast'!G361)</f>
        <v/>
      </c>
      <c r="H361" s="25" t="str">
        <f>IF('2. Børn_indtast'!H361="","",'2. Børn_indtast'!H361)</f>
        <v/>
      </c>
      <c r="I361" s="19" t="str">
        <f t="shared" si="86"/>
        <v>-</v>
      </c>
      <c r="J361" s="21" t="str">
        <f t="shared" si="87"/>
        <v>-</v>
      </c>
      <c r="K361" s="27">
        <f t="shared" si="88"/>
        <v>0</v>
      </c>
      <c r="L361" s="27">
        <f t="shared" si="89"/>
        <v>0</v>
      </c>
      <c r="M361" s="10">
        <f t="shared" si="90"/>
        <v>0</v>
      </c>
      <c r="N361" s="30">
        <f t="shared" si="91"/>
        <v>0</v>
      </c>
      <c r="O361" s="10">
        <f t="shared" si="92"/>
        <v>0</v>
      </c>
      <c r="P361" s="30">
        <f t="shared" si="93"/>
        <v>0</v>
      </c>
      <c r="Q361" s="27">
        <f t="shared" si="94"/>
        <v>0</v>
      </c>
      <c r="R361" s="38">
        <f t="shared" si="95"/>
        <v>0</v>
      </c>
      <c r="S361" s="39">
        <f t="shared" si="96"/>
        <v>0</v>
      </c>
      <c r="T361" s="10">
        <f t="shared" si="97"/>
        <v>0</v>
      </c>
      <c r="U361" s="30">
        <f t="shared" si="98"/>
        <v>0</v>
      </c>
      <c r="V361" s="22">
        <f t="shared" si="99"/>
        <v>0</v>
      </c>
      <c r="W361" s="22">
        <f t="shared" si="100"/>
        <v>0</v>
      </c>
      <c r="X361" s="22">
        <f t="shared" si="101"/>
        <v>0</v>
      </c>
    </row>
    <row r="362" spans="3:24" x14ac:dyDescent="0.3">
      <c r="C362" s="23" t="str">
        <f>IF('2. Børn_indtast'!C362="","",'2. Børn_indtast'!C362)</f>
        <v/>
      </c>
      <c r="D362" s="25">
        <f>IF(Inst_typ="Vuggestue","Vuggestue",IF(Inst_typ="Børnehave","Børnehave",IF(Inst_typ="Aldersintegreret institution","Aldersintegreret institution",IF(OR(Inst_typ="Vug og BH",Inst_typ="Kombi"),'2. Børn_indtast'!D362,0))))</f>
        <v>0</v>
      </c>
      <c r="E362" s="24" t="str">
        <f>IF('2. Børn_indtast'!E362="","",'2. Børn_indtast'!E362)</f>
        <v/>
      </c>
      <c r="F362" s="24" t="str">
        <f>IF('2. Børn_indtast'!F362="","",'2. Børn_indtast'!F362)</f>
        <v/>
      </c>
      <c r="G362" s="24" t="str">
        <f>IF('2. Børn_indtast'!G362="","",'2. Børn_indtast'!G362)</f>
        <v/>
      </c>
      <c r="H362" s="25" t="str">
        <f>IF('2. Børn_indtast'!H362="","",'2. Børn_indtast'!H362)</f>
        <v/>
      </c>
      <c r="I362" s="19" t="str">
        <f t="shared" si="86"/>
        <v>-</v>
      </c>
      <c r="J362" s="21" t="str">
        <f t="shared" si="87"/>
        <v>-</v>
      </c>
      <c r="K362" s="27">
        <f t="shared" si="88"/>
        <v>0</v>
      </c>
      <c r="L362" s="27">
        <f t="shared" si="89"/>
        <v>0</v>
      </c>
      <c r="M362" s="10">
        <f t="shared" si="90"/>
        <v>0</v>
      </c>
      <c r="N362" s="30">
        <f t="shared" si="91"/>
        <v>0</v>
      </c>
      <c r="O362" s="10">
        <f t="shared" si="92"/>
        <v>0</v>
      </c>
      <c r="P362" s="30">
        <f t="shared" si="93"/>
        <v>0</v>
      </c>
      <c r="Q362" s="27">
        <f t="shared" si="94"/>
        <v>0</v>
      </c>
      <c r="R362" s="38">
        <f t="shared" si="95"/>
        <v>0</v>
      </c>
      <c r="S362" s="39">
        <f t="shared" si="96"/>
        <v>0</v>
      </c>
      <c r="T362" s="10">
        <f t="shared" si="97"/>
        <v>0</v>
      </c>
      <c r="U362" s="30">
        <f t="shared" si="98"/>
        <v>0</v>
      </c>
      <c r="V362" s="22">
        <f t="shared" si="99"/>
        <v>0</v>
      </c>
      <c r="W362" s="22">
        <f t="shared" si="100"/>
        <v>0</v>
      </c>
      <c r="X362" s="22">
        <f t="shared" si="101"/>
        <v>0</v>
      </c>
    </row>
    <row r="363" spans="3:24" x14ac:dyDescent="0.3">
      <c r="C363" s="23" t="str">
        <f>IF('2. Børn_indtast'!C363="","",'2. Børn_indtast'!C363)</f>
        <v/>
      </c>
      <c r="D363" s="25">
        <f>IF(Inst_typ="Vuggestue","Vuggestue",IF(Inst_typ="Børnehave","Børnehave",IF(Inst_typ="Aldersintegreret institution","Aldersintegreret institution",IF(OR(Inst_typ="Vug og BH",Inst_typ="Kombi"),'2. Børn_indtast'!D363,0))))</f>
        <v>0</v>
      </c>
      <c r="E363" s="24" t="str">
        <f>IF('2. Børn_indtast'!E363="","",'2. Børn_indtast'!E363)</f>
        <v/>
      </c>
      <c r="F363" s="24" t="str">
        <f>IF('2. Børn_indtast'!F363="","",'2. Børn_indtast'!F363)</f>
        <v/>
      </c>
      <c r="G363" s="24" t="str">
        <f>IF('2. Børn_indtast'!G363="","",'2. Børn_indtast'!G363)</f>
        <v/>
      </c>
      <c r="H363" s="25" t="str">
        <f>IF('2. Børn_indtast'!H363="","",'2. Børn_indtast'!H363)</f>
        <v/>
      </c>
      <c r="I363" s="19" t="str">
        <f t="shared" si="86"/>
        <v>-</v>
      </c>
      <c r="J363" s="21" t="str">
        <f t="shared" si="87"/>
        <v>-</v>
      </c>
      <c r="K363" s="27">
        <f t="shared" si="88"/>
        <v>0</v>
      </c>
      <c r="L363" s="27">
        <f t="shared" si="89"/>
        <v>0</v>
      </c>
      <c r="M363" s="10">
        <f t="shared" si="90"/>
        <v>0</v>
      </c>
      <c r="N363" s="30">
        <f t="shared" si="91"/>
        <v>0</v>
      </c>
      <c r="O363" s="10">
        <f t="shared" si="92"/>
        <v>0</v>
      </c>
      <c r="P363" s="30">
        <f t="shared" si="93"/>
        <v>0</v>
      </c>
      <c r="Q363" s="27">
        <f t="shared" si="94"/>
        <v>0</v>
      </c>
      <c r="R363" s="38">
        <f t="shared" si="95"/>
        <v>0</v>
      </c>
      <c r="S363" s="39">
        <f t="shared" si="96"/>
        <v>0</v>
      </c>
      <c r="T363" s="10">
        <f t="shared" si="97"/>
        <v>0</v>
      </c>
      <c r="U363" s="30">
        <f t="shared" si="98"/>
        <v>0</v>
      </c>
      <c r="V363" s="22">
        <f t="shared" si="99"/>
        <v>0</v>
      </c>
      <c r="W363" s="22">
        <f t="shared" si="100"/>
        <v>0</v>
      </c>
      <c r="X363" s="22">
        <f t="shared" si="101"/>
        <v>0</v>
      </c>
    </row>
    <row r="364" spans="3:24" x14ac:dyDescent="0.3">
      <c r="C364" s="23" t="str">
        <f>IF('2. Børn_indtast'!C364="","",'2. Børn_indtast'!C364)</f>
        <v/>
      </c>
      <c r="D364" s="25">
        <f>IF(Inst_typ="Vuggestue","Vuggestue",IF(Inst_typ="Børnehave","Børnehave",IF(Inst_typ="Aldersintegreret institution","Aldersintegreret institution",IF(OR(Inst_typ="Vug og BH",Inst_typ="Kombi"),'2. Børn_indtast'!D364,0))))</f>
        <v>0</v>
      </c>
      <c r="E364" s="24" t="str">
        <f>IF('2. Børn_indtast'!E364="","",'2. Børn_indtast'!E364)</f>
        <v/>
      </c>
      <c r="F364" s="24" t="str">
        <f>IF('2. Børn_indtast'!F364="","",'2. Børn_indtast'!F364)</f>
        <v/>
      </c>
      <c r="G364" s="24" t="str">
        <f>IF('2. Børn_indtast'!G364="","",'2. Børn_indtast'!G364)</f>
        <v/>
      </c>
      <c r="H364" s="25" t="str">
        <f>IF('2. Børn_indtast'!H364="","",'2. Børn_indtast'!H364)</f>
        <v/>
      </c>
      <c r="I364" s="19" t="str">
        <f t="shared" si="86"/>
        <v>-</v>
      </c>
      <c r="J364" s="21" t="str">
        <f t="shared" si="87"/>
        <v>-</v>
      </c>
      <c r="K364" s="27">
        <f t="shared" si="88"/>
        <v>0</v>
      </c>
      <c r="L364" s="27">
        <f t="shared" si="89"/>
        <v>0</v>
      </c>
      <c r="M364" s="10">
        <f t="shared" si="90"/>
        <v>0</v>
      </c>
      <c r="N364" s="30">
        <f t="shared" si="91"/>
        <v>0</v>
      </c>
      <c r="O364" s="10">
        <f t="shared" si="92"/>
        <v>0</v>
      </c>
      <c r="P364" s="30">
        <f t="shared" si="93"/>
        <v>0</v>
      </c>
      <c r="Q364" s="27">
        <f t="shared" si="94"/>
        <v>0</v>
      </c>
      <c r="R364" s="38">
        <f t="shared" si="95"/>
        <v>0</v>
      </c>
      <c r="S364" s="39">
        <f t="shared" si="96"/>
        <v>0</v>
      </c>
      <c r="T364" s="10">
        <f t="shared" si="97"/>
        <v>0</v>
      </c>
      <c r="U364" s="30">
        <f t="shared" si="98"/>
        <v>0</v>
      </c>
      <c r="V364" s="22">
        <f t="shared" si="99"/>
        <v>0</v>
      </c>
      <c r="W364" s="22">
        <f t="shared" si="100"/>
        <v>0</v>
      </c>
      <c r="X364" s="22">
        <f t="shared" si="101"/>
        <v>0</v>
      </c>
    </row>
    <row r="365" spans="3:24" x14ac:dyDescent="0.3">
      <c r="C365" s="23" t="str">
        <f>IF('2. Børn_indtast'!C365="","",'2. Børn_indtast'!C365)</f>
        <v/>
      </c>
      <c r="D365" s="25">
        <f>IF(Inst_typ="Vuggestue","Vuggestue",IF(Inst_typ="Børnehave","Børnehave",IF(Inst_typ="Aldersintegreret institution","Aldersintegreret institution",IF(OR(Inst_typ="Vug og BH",Inst_typ="Kombi"),'2. Børn_indtast'!D365,0))))</f>
        <v>0</v>
      </c>
      <c r="E365" s="24" t="str">
        <f>IF('2. Børn_indtast'!E365="","",'2. Børn_indtast'!E365)</f>
        <v/>
      </c>
      <c r="F365" s="24" t="str">
        <f>IF('2. Børn_indtast'!F365="","",'2. Børn_indtast'!F365)</f>
        <v/>
      </c>
      <c r="G365" s="24" t="str">
        <f>IF('2. Børn_indtast'!G365="","",'2. Børn_indtast'!G365)</f>
        <v/>
      </c>
      <c r="H365" s="25" t="str">
        <f>IF('2. Børn_indtast'!H365="","",'2. Børn_indtast'!H365)</f>
        <v/>
      </c>
      <c r="I365" s="19" t="str">
        <f t="shared" si="86"/>
        <v>-</v>
      </c>
      <c r="J365" s="21" t="str">
        <f t="shared" si="87"/>
        <v>-</v>
      </c>
      <c r="K365" s="27">
        <f t="shared" si="88"/>
        <v>0</v>
      </c>
      <c r="L365" s="27">
        <f t="shared" si="89"/>
        <v>0</v>
      </c>
      <c r="M365" s="10">
        <f t="shared" si="90"/>
        <v>0</v>
      </c>
      <c r="N365" s="30">
        <f t="shared" si="91"/>
        <v>0</v>
      </c>
      <c r="O365" s="10">
        <f t="shared" si="92"/>
        <v>0</v>
      </c>
      <c r="P365" s="30">
        <f t="shared" si="93"/>
        <v>0</v>
      </c>
      <c r="Q365" s="27">
        <f t="shared" si="94"/>
        <v>0</v>
      </c>
      <c r="R365" s="38">
        <f t="shared" si="95"/>
        <v>0</v>
      </c>
      <c r="S365" s="39">
        <f t="shared" si="96"/>
        <v>0</v>
      </c>
      <c r="T365" s="10">
        <f t="shared" si="97"/>
        <v>0</v>
      </c>
      <c r="U365" s="30">
        <f t="shared" si="98"/>
        <v>0</v>
      </c>
      <c r="V365" s="22">
        <f t="shared" si="99"/>
        <v>0</v>
      </c>
      <c r="W365" s="22">
        <f t="shared" si="100"/>
        <v>0</v>
      </c>
      <c r="X365" s="22">
        <f t="shared" si="101"/>
        <v>0</v>
      </c>
    </row>
    <row r="366" spans="3:24" x14ac:dyDescent="0.3">
      <c r="C366" s="23" t="str">
        <f>IF('2. Børn_indtast'!C366="","",'2. Børn_indtast'!C366)</f>
        <v/>
      </c>
      <c r="D366" s="25">
        <f>IF(Inst_typ="Vuggestue","Vuggestue",IF(Inst_typ="Børnehave","Børnehave",IF(Inst_typ="Aldersintegreret institution","Aldersintegreret institution",IF(OR(Inst_typ="Vug og BH",Inst_typ="Kombi"),'2. Børn_indtast'!D366,0))))</f>
        <v>0</v>
      </c>
      <c r="E366" s="24" t="str">
        <f>IF('2. Børn_indtast'!E366="","",'2. Børn_indtast'!E366)</f>
        <v/>
      </c>
      <c r="F366" s="24" t="str">
        <f>IF('2. Børn_indtast'!F366="","",'2. Børn_indtast'!F366)</f>
        <v/>
      </c>
      <c r="G366" s="24" t="str">
        <f>IF('2. Børn_indtast'!G366="","",'2. Børn_indtast'!G366)</f>
        <v/>
      </c>
      <c r="H366" s="25" t="str">
        <f>IF('2. Børn_indtast'!H366="","",'2. Børn_indtast'!H366)</f>
        <v/>
      </c>
      <c r="I366" s="19" t="str">
        <f t="shared" si="86"/>
        <v>-</v>
      </c>
      <c r="J366" s="21" t="str">
        <f t="shared" si="87"/>
        <v>-</v>
      </c>
      <c r="K366" s="27">
        <f t="shared" si="88"/>
        <v>0</v>
      </c>
      <c r="L366" s="27">
        <f t="shared" si="89"/>
        <v>0</v>
      </c>
      <c r="M366" s="10">
        <f t="shared" si="90"/>
        <v>0</v>
      </c>
      <c r="N366" s="30">
        <f t="shared" si="91"/>
        <v>0</v>
      </c>
      <c r="O366" s="10">
        <f t="shared" si="92"/>
        <v>0</v>
      </c>
      <c r="P366" s="30">
        <f t="shared" si="93"/>
        <v>0</v>
      </c>
      <c r="Q366" s="27">
        <f t="shared" si="94"/>
        <v>0</v>
      </c>
      <c r="R366" s="38">
        <f t="shared" si="95"/>
        <v>0</v>
      </c>
      <c r="S366" s="39">
        <f t="shared" si="96"/>
        <v>0</v>
      </c>
      <c r="T366" s="10">
        <f t="shared" si="97"/>
        <v>0</v>
      </c>
      <c r="U366" s="30">
        <f t="shared" si="98"/>
        <v>0</v>
      </c>
      <c r="V366" s="22">
        <f t="shared" si="99"/>
        <v>0</v>
      </c>
      <c r="W366" s="22">
        <f t="shared" si="100"/>
        <v>0</v>
      </c>
      <c r="X366" s="22">
        <f t="shared" si="101"/>
        <v>0</v>
      </c>
    </row>
    <row r="367" spans="3:24" x14ac:dyDescent="0.3">
      <c r="C367" s="23" t="str">
        <f>IF('2. Børn_indtast'!C367="","",'2. Børn_indtast'!C367)</f>
        <v/>
      </c>
      <c r="D367" s="25">
        <f>IF(Inst_typ="Vuggestue","Vuggestue",IF(Inst_typ="Børnehave","Børnehave",IF(Inst_typ="Aldersintegreret institution","Aldersintegreret institution",IF(OR(Inst_typ="Vug og BH",Inst_typ="Kombi"),'2. Børn_indtast'!D367,0))))</f>
        <v>0</v>
      </c>
      <c r="E367" s="24" t="str">
        <f>IF('2. Børn_indtast'!E367="","",'2. Børn_indtast'!E367)</f>
        <v/>
      </c>
      <c r="F367" s="24" t="str">
        <f>IF('2. Børn_indtast'!F367="","",'2. Børn_indtast'!F367)</f>
        <v/>
      </c>
      <c r="G367" s="24" t="str">
        <f>IF('2. Børn_indtast'!G367="","",'2. Børn_indtast'!G367)</f>
        <v/>
      </c>
      <c r="H367" s="25" t="str">
        <f>IF('2. Børn_indtast'!H367="","",'2. Børn_indtast'!H367)</f>
        <v/>
      </c>
      <c r="I367" s="19" t="str">
        <f t="shared" si="86"/>
        <v>-</v>
      </c>
      <c r="J367" s="21" t="str">
        <f t="shared" si="87"/>
        <v>-</v>
      </c>
      <c r="K367" s="27">
        <f t="shared" si="88"/>
        <v>0</v>
      </c>
      <c r="L367" s="27">
        <f t="shared" si="89"/>
        <v>0</v>
      </c>
      <c r="M367" s="10">
        <f t="shared" si="90"/>
        <v>0</v>
      </c>
      <c r="N367" s="30">
        <f t="shared" si="91"/>
        <v>0</v>
      </c>
      <c r="O367" s="10">
        <f t="shared" si="92"/>
        <v>0</v>
      </c>
      <c r="P367" s="30">
        <f t="shared" si="93"/>
        <v>0</v>
      </c>
      <c r="Q367" s="27">
        <f t="shared" si="94"/>
        <v>0</v>
      </c>
      <c r="R367" s="38">
        <f t="shared" si="95"/>
        <v>0</v>
      </c>
      <c r="S367" s="39">
        <f t="shared" si="96"/>
        <v>0</v>
      </c>
      <c r="T367" s="10">
        <f t="shared" si="97"/>
        <v>0</v>
      </c>
      <c r="U367" s="30">
        <f t="shared" si="98"/>
        <v>0</v>
      </c>
      <c r="V367" s="22">
        <f t="shared" si="99"/>
        <v>0</v>
      </c>
      <c r="W367" s="22">
        <f t="shared" si="100"/>
        <v>0</v>
      </c>
      <c r="X367" s="22">
        <f t="shared" si="101"/>
        <v>0</v>
      </c>
    </row>
    <row r="368" spans="3:24" x14ac:dyDescent="0.3">
      <c r="C368" s="23" t="str">
        <f>IF('2. Børn_indtast'!C368="","",'2. Børn_indtast'!C368)</f>
        <v/>
      </c>
      <c r="D368" s="25">
        <f>IF(Inst_typ="Vuggestue","Vuggestue",IF(Inst_typ="Børnehave","Børnehave",IF(Inst_typ="Aldersintegreret institution","Aldersintegreret institution",IF(OR(Inst_typ="Vug og BH",Inst_typ="Kombi"),'2. Børn_indtast'!D368,0))))</f>
        <v>0</v>
      </c>
      <c r="E368" s="24" t="str">
        <f>IF('2. Børn_indtast'!E368="","",'2. Børn_indtast'!E368)</f>
        <v/>
      </c>
      <c r="F368" s="24" t="str">
        <f>IF('2. Børn_indtast'!F368="","",'2. Børn_indtast'!F368)</f>
        <v/>
      </c>
      <c r="G368" s="24" t="str">
        <f>IF('2. Børn_indtast'!G368="","",'2. Børn_indtast'!G368)</f>
        <v/>
      </c>
      <c r="H368" s="25" t="str">
        <f>IF('2. Børn_indtast'!H368="","",'2. Børn_indtast'!H368)</f>
        <v/>
      </c>
      <c r="I368" s="19" t="str">
        <f t="shared" si="86"/>
        <v>-</v>
      </c>
      <c r="J368" s="21" t="str">
        <f t="shared" si="87"/>
        <v>-</v>
      </c>
      <c r="K368" s="27">
        <f t="shared" si="88"/>
        <v>0</v>
      </c>
      <c r="L368" s="27">
        <f t="shared" si="89"/>
        <v>0</v>
      </c>
      <c r="M368" s="10">
        <f t="shared" si="90"/>
        <v>0</v>
      </c>
      <c r="N368" s="30">
        <f t="shared" si="91"/>
        <v>0</v>
      </c>
      <c r="O368" s="10">
        <f t="shared" si="92"/>
        <v>0</v>
      </c>
      <c r="P368" s="30">
        <f t="shared" si="93"/>
        <v>0</v>
      </c>
      <c r="Q368" s="27">
        <f t="shared" si="94"/>
        <v>0</v>
      </c>
      <c r="R368" s="38">
        <f t="shared" si="95"/>
        <v>0</v>
      </c>
      <c r="S368" s="39">
        <f t="shared" si="96"/>
        <v>0</v>
      </c>
      <c r="T368" s="10">
        <f t="shared" si="97"/>
        <v>0</v>
      </c>
      <c r="U368" s="30">
        <f t="shared" si="98"/>
        <v>0</v>
      </c>
      <c r="V368" s="22">
        <f t="shared" si="99"/>
        <v>0</v>
      </c>
      <c r="W368" s="22">
        <f t="shared" si="100"/>
        <v>0</v>
      </c>
      <c r="X368" s="22">
        <f t="shared" si="101"/>
        <v>0</v>
      </c>
    </row>
    <row r="369" spans="3:24" x14ac:dyDescent="0.3">
      <c r="C369" s="23" t="str">
        <f>IF('2. Børn_indtast'!C369="","",'2. Børn_indtast'!C369)</f>
        <v/>
      </c>
      <c r="D369" s="25">
        <f>IF(Inst_typ="Vuggestue","Vuggestue",IF(Inst_typ="Børnehave","Børnehave",IF(Inst_typ="Aldersintegreret institution","Aldersintegreret institution",IF(OR(Inst_typ="Vug og BH",Inst_typ="Kombi"),'2. Børn_indtast'!D369,0))))</f>
        <v>0</v>
      </c>
      <c r="E369" s="24" t="str">
        <f>IF('2. Børn_indtast'!E369="","",'2. Børn_indtast'!E369)</f>
        <v/>
      </c>
      <c r="F369" s="24" t="str">
        <f>IF('2. Børn_indtast'!F369="","",'2. Børn_indtast'!F369)</f>
        <v/>
      </c>
      <c r="G369" s="24" t="str">
        <f>IF('2. Børn_indtast'!G369="","",'2. Børn_indtast'!G369)</f>
        <v/>
      </c>
      <c r="H369" s="25" t="str">
        <f>IF('2. Børn_indtast'!H369="","",'2. Børn_indtast'!H369)</f>
        <v/>
      </c>
      <c r="I369" s="19" t="str">
        <f t="shared" si="86"/>
        <v>-</v>
      </c>
      <c r="J369" s="21" t="str">
        <f t="shared" si="87"/>
        <v>-</v>
      </c>
      <c r="K369" s="27">
        <f t="shared" si="88"/>
        <v>0</v>
      </c>
      <c r="L369" s="27">
        <f t="shared" si="89"/>
        <v>0</v>
      </c>
      <c r="M369" s="10">
        <f t="shared" si="90"/>
        <v>0</v>
      </c>
      <c r="N369" s="30">
        <f t="shared" si="91"/>
        <v>0</v>
      </c>
      <c r="O369" s="10">
        <f t="shared" si="92"/>
        <v>0</v>
      </c>
      <c r="P369" s="30">
        <f t="shared" si="93"/>
        <v>0</v>
      </c>
      <c r="Q369" s="27">
        <f t="shared" si="94"/>
        <v>0</v>
      </c>
      <c r="R369" s="38">
        <f t="shared" si="95"/>
        <v>0</v>
      </c>
      <c r="S369" s="39">
        <f t="shared" si="96"/>
        <v>0</v>
      </c>
      <c r="T369" s="10">
        <f t="shared" si="97"/>
        <v>0</v>
      </c>
      <c r="U369" s="30">
        <f t="shared" si="98"/>
        <v>0</v>
      </c>
      <c r="V369" s="22">
        <f t="shared" si="99"/>
        <v>0</v>
      </c>
      <c r="W369" s="22">
        <f t="shared" si="100"/>
        <v>0</v>
      </c>
      <c r="X369" s="22">
        <f t="shared" si="101"/>
        <v>0</v>
      </c>
    </row>
    <row r="370" spans="3:24" x14ac:dyDescent="0.3">
      <c r="C370" s="23" t="str">
        <f>IF('2. Børn_indtast'!C370="","",'2. Børn_indtast'!C370)</f>
        <v/>
      </c>
      <c r="D370" s="25">
        <f>IF(Inst_typ="Vuggestue","Vuggestue",IF(Inst_typ="Børnehave","Børnehave",IF(Inst_typ="Aldersintegreret institution","Aldersintegreret institution",IF(OR(Inst_typ="Vug og BH",Inst_typ="Kombi"),'2. Børn_indtast'!D370,0))))</f>
        <v>0</v>
      </c>
      <c r="E370" s="24" t="str">
        <f>IF('2. Børn_indtast'!E370="","",'2. Børn_indtast'!E370)</f>
        <v/>
      </c>
      <c r="F370" s="24" t="str">
        <f>IF('2. Børn_indtast'!F370="","",'2. Børn_indtast'!F370)</f>
        <v/>
      </c>
      <c r="G370" s="24" t="str">
        <f>IF('2. Børn_indtast'!G370="","",'2. Børn_indtast'!G370)</f>
        <v/>
      </c>
      <c r="H370" s="25" t="str">
        <f>IF('2. Børn_indtast'!H370="","",'2. Børn_indtast'!H370)</f>
        <v/>
      </c>
      <c r="I370" s="19" t="str">
        <f t="shared" si="86"/>
        <v>-</v>
      </c>
      <c r="J370" s="21" t="str">
        <f t="shared" si="87"/>
        <v>-</v>
      </c>
      <c r="K370" s="27">
        <f t="shared" si="88"/>
        <v>0</v>
      </c>
      <c r="L370" s="27">
        <f t="shared" si="89"/>
        <v>0</v>
      </c>
      <c r="M370" s="10">
        <f t="shared" si="90"/>
        <v>0</v>
      </c>
      <c r="N370" s="30">
        <f t="shared" si="91"/>
        <v>0</v>
      </c>
      <c r="O370" s="10">
        <f t="shared" si="92"/>
        <v>0</v>
      </c>
      <c r="P370" s="30">
        <f t="shared" si="93"/>
        <v>0</v>
      </c>
      <c r="Q370" s="27">
        <f t="shared" si="94"/>
        <v>0</v>
      </c>
      <c r="R370" s="38">
        <f t="shared" si="95"/>
        <v>0</v>
      </c>
      <c r="S370" s="39">
        <f t="shared" si="96"/>
        <v>0</v>
      </c>
      <c r="T370" s="10">
        <f t="shared" si="97"/>
        <v>0</v>
      </c>
      <c r="U370" s="30">
        <f t="shared" si="98"/>
        <v>0</v>
      </c>
      <c r="V370" s="22">
        <f t="shared" si="99"/>
        <v>0</v>
      </c>
      <c r="W370" s="22">
        <f t="shared" si="100"/>
        <v>0</v>
      </c>
      <c r="X370" s="22">
        <f t="shared" si="101"/>
        <v>0</v>
      </c>
    </row>
    <row r="371" spans="3:24" x14ac:dyDescent="0.3">
      <c r="C371" s="23" t="str">
        <f>IF('2. Børn_indtast'!C371="","",'2. Børn_indtast'!C371)</f>
        <v/>
      </c>
      <c r="D371" s="25">
        <f>IF(Inst_typ="Vuggestue","Vuggestue",IF(Inst_typ="Børnehave","Børnehave",IF(Inst_typ="Aldersintegreret institution","Aldersintegreret institution",IF(OR(Inst_typ="Vug og BH",Inst_typ="Kombi"),'2. Børn_indtast'!D371,0))))</f>
        <v>0</v>
      </c>
      <c r="E371" s="24" t="str">
        <f>IF('2. Børn_indtast'!E371="","",'2. Børn_indtast'!E371)</f>
        <v/>
      </c>
      <c r="F371" s="24" t="str">
        <f>IF('2. Børn_indtast'!F371="","",'2. Børn_indtast'!F371)</f>
        <v/>
      </c>
      <c r="G371" s="24" t="str">
        <f>IF('2. Børn_indtast'!G371="","",'2. Børn_indtast'!G371)</f>
        <v/>
      </c>
      <c r="H371" s="25" t="str">
        <f>IF('2. Børn_indtast'!H371="","",'2. Børn_indtast'!H371)</f>
        <v/>
      </c>
      <c r="I371" s="19" t="str">
        <f t="shared" si="86"/>
        <v>-</v>
      </c>
      <c r="J371" s="21" t="str">
        <f t="shared" si="87"/>
        <v>-</v>
      </c>
      <c r="K371" s="27">
        <f t="shared" si="88"/>
        <v>0</v>
      </c>
      <c r="L371" s="27">
        <f t="shared" si="89"/>
        <v>0</v>
      </c>
      <c r="M371" s="10">
        <f t="shared" si="90"/>
        <v>0</v>
      </c>
      <c r="N371" s="30">
        <f t="shared" si="91"/>
        <v>0</v>
      </c>
      <c r="O371" s="10">
        <f t="shared" si="92"/>
        <v>0</v>
      </c>
      <c r="P371" s="30">
        <f t="shared" si="93"/>
        <v>0</v>
      </c>
      <c r="Q371" s="27">
        <f t="shared" si="94"/>
        <v>0</v>
      </c>
      <c r="R371" s="38">
        <f t="shared" si="95"/>
        <v>0</v>
      </c>
      <c r="S371" s="39">
        <f t="shared" si="96"/>
        <v>0</v>
      </c>
      <c r="T371" s="10">
        <f t="shared" si="97"/>
        <v>0</v>
      </c>
      <c r="U371" s="30">
        <f t="shared" si="98"/>
        <v>0</v>
      </c>
      <c r="V371" s="22">
        <f t="shared" si="99"/>
        <v>0</v>
      </c>
      <c r="W371" s="22">
        <f t="shared" si="100"/>
        <v>0</v>
      </c>
      <c r="X371" s="22">
        <f t="shared" si="101"/>
        <v>0</v>
      </c>
    </row>
    <row r="372" spans="3:24" x14ac:dyDescent="0.3">
      <c r="C372" s="23" t="str">
        <f>IF('2. Børn_indtast'!C372="","",'2. Børn_indtast'!C372)</f>
        <v/>
      </c>
      <c r="D372" s="25">
        <f>IF(Inst_typ="Vuggestue","Vuggestue",IF(Inst_typ="Børnehave","Børnehave",IF(Inst_typ="Aldersintegreret institution","Aldersintegreret institution",IF(OR(Inst_typ="Vug og BH",Inst_typ="Kombi"),'2. Børn_indtast'!D372,0))))</f>
        <v>0</v>
      </c>
      <c r="E372" s="24" t="str">
        <f>IF('2. Børn_indtast'!E372="","",'2. Børn_indtast'!E372)</f>
        <v/>
      </c>
      <c r="F372" s="24" t="str">
        <f>IF('2. Børn_indtast'!F372="","",'2. Børn_indtast'!F372)</f>
        <v/>
      </c>
      <c r="G372" s="24" t="str">
        <f>IF('2. Børn_indtast'!G372="","",'2. Børn_indtast'!G372)</f>
        <v/>
      </c>
      <c r="H372" s="25" t="str">
        <f>IF('2. Børn_indtast'!H372="","",'2. Børn_indtast'!H372)</f>
        <v/>
      </c>
      <c r="I372" s="19" t="str">
        <f t="shared" si="86"/>
        <v>-</v>
      </c>
      <c r="J372" s="21" t="str">
        <f t="shared" si="87"/>
        <v>-</v>
      </c>
      <c r="K372" s="27">
        <f t="shared" si="88"/>
        <v>0</v>
      </c>
      <c r="L372" s="27">
        <f t="shared" si="89"/>
        <v>0</v>
      </c>
      <c r="M372" s="10">
        <f t="shared" si="90"/>
        <v>0</v>
      </c>
      <c r="N372" s="30">
        <f t="shared" si="91"/>
        <v>0</v>
      </c>
      <c r="O372" s="10">
        <f t="shared" si="92"/>
        <v>0</v>
      </c>
      <c r="P372" s="30">
        <f t="shared" si="93"/>
        <v>0</v>
      </c>
      <c r="Q372" s="27">
        <f t="shared" si="94"/>
        <v>0</v>
      </c>
      <c r="R372" s="38">
        <f t="shared" si="95"/>
        <v>0</v>
      </c>
      <c r="S372" s="39">
        <f t="shared" si="96"/>
        <v>0</v>
      </c>
      <c r="T372" s="10">
        <f t="shared" si="97"/>
        <v>0</v>
      </c>
      <c r="U372" s="30">
        <f t="shared" si="98"/>
        <v>0</v>
      </c>
      <c r="V372" s="22">
        <f t="shared" si="99"/>
        <v>0</v>
      </c>
      <c r="W372" s="22">
        <f t="shared" si="100"/>
        <v>0</v>
      </c>
      <c r="X372" s="22">
        <f t="shared" si="101"/>
        <v>0</v>
      </c>
    </row>
    <row r="373" spans="3:24" x14ac:dyDescent="0.3">
      <c r="C373" s="23" t="str">
        <f>IF('2. Børn_indtast'!C373="","",'2. Børn_indtast'!C373)</f>
        <v/>
      </c>
      <c r="D373" s="25">
        <f>IF(Inst_typ="Vuggestue","Vuggestue",IF(Inst_typ="Børnehave","Børnehave",IF(Inst_typ="Aldersintegreret institution","Aldersintegreret institution",IF(OR(Inst_typ="Vug og BH",Inst_typ="Kombi"),'2. Børn_indtast'!D373,0))))</f>
        <v>0</v>
      </c>
      <c r="E373" s="24" t="str">
        <f>IF('2. Børn_indtast'!E373="","",'2. Børn_indtast'!E373)</f>
        <v/>
      </c>
      <c r="F373" s="24" t="str">
        <f>IF('2. Børn_indtast'!F373="","",'2. Børn_indtast'!F373)</f>
        <v/>
      </c>
      <c r="G373" s="24" t="str">
        <f>IF('2. Børn_indtast'!G373="","",'2. Børn_indtast'!G373)</f>
        <v/>
      </c>
      <c r="H373" s="25" t="str">
        <f>IF('2. Børn_indtast'!H373="","",'2. Børn_indtast'!H373)</f>
        <v/>
      </c>
      <c r="I373" s="19" t="str">
        <f t="shared" si="86"/>
        <v>-</v>
      </c>
      <c r="J373" s="21" t="str">
        <f t="shared" si="87"/>
        <v>-</v>
      </c>
      <c r="K373" s="27">
        <f t="shared" si="88"/>
        <v>0</v>
      </c>
      <c r="L373" s="27">
        <f t="shared" si="89"/>
        <v>0</v>
      </c>
      <c r="M373" s="10">
        <f t="shared" si="90"/>
        <v>0</v>
      </c>
      <c r="N373" s="30">
        <f t="shared" si="91"/>
        <v>0</v>
      </c>
      <c r="O373" s="10">
        <f t="shared" si="92"/>
        <v>0</v>
      </c>
      <c r="P373" s="30">
        <f t="shared" si="93"/>
        <v>0</v>
      </c>
      <c r="Q373" s="27">
        <f t="shared" si="94"/>
        <v>0</v>
      </c>
      <c r="R373" s="38">
        <f t="shared" si="95"/>
        <v>0</v>
      </c>
      <c r="S373" s="39">
        <f t="shared" si="96"/>
        <v>0</v>
      </c>
      <c r="T373" s="10">
        <f t="shared" si="97"/>
        <v>0</v>
      </c>
      <c r="U373" s="30">
        <f t="shared" si="98"/>
        <v>0</v>
      </c>
      <c r="V373" s="22">
        <f t="shared" si="99"/>
        <v>0</v>
      </c>
      <c r="W373" s="22">
        <f t="shared" si="100"/>
        <v>0</v>
      </c>
      <c r="X373" s="22">
        <f t="shared" si="101"/>
        <v>0</v>
      </c>
    </row>
    <row r="374" spans="3:24" x14ac:dyDescent="0.3">
      <c r="C374" s="23" t="str">
        <f>IF('2. Børn_indtast'!C374="","",'2. Børn_indtast'!C374)</f>
        <v/>
      </c>
      <c r="D374" s="25">
        <f>IF(Inst_typ="Vuggestue","Vuggestue",IF(Inst_typ="Børnehave","Børnehave",IF(Inst_typ="Aldersintegreret institution","Aldersintegreret institution",IF(OR(Inst_typ="Vug og BH",Inst_typ="Kombi"),'2. Børn_indtast'!D374,0))))</f>
        <v>0</v>
      </c>
      <c r="E374" s="24" t="str">
        <f>IF('2. Børn_indtast'!E374="","",'2. Børn_indtast'!E374)</f>
        <v/>
      </c>
      <c r="F374" s="24" t="str">
        <f>IF('2. Børn_indtast'!F374="","",'2. Børn_indtast'!F374)</f>
        <v/>
      </c>
      <c r="G374" s="24" t="str">
        <f>IF('2. Børn_indtast'!G374="","",'2. Børn_indtast'!G374)</f>
        <v/>
      </c>
      <c r="H374" s="25" t="str">
        <f>IF('2. Børn_indtast'!H374="","",'2. Børn_indtast'!H374)</f>
        <v/>
      </c>
      <c r="I374" s="19" t="str">
        <f t="shared" si="86"/>
        <v>-</v>
      </c>
      <c r="J374" s="21" t="str">
        <f t="shared" si="87"/>
        <v>-</v>
      </c>
      <c r="K374" s="27">
        <f t="shared" si="88"/>
        <v>0</v>
      </c>
      <c r="L374" s="27">
        <f t="shared" si="89"/>
        <v>0</v>
      </c>
      <c r="M374" s="10">
        <f t="shared" si="90"/>
        <v>0</v>
      </c>
      <c r="N374" s="30">
        <f t="shared" si="91"/>
        <v>0</v>
      </c>
      <c r="O374" s="10">
        <f t="shared" si="92"/>
        <v>0</v>
      </c>
      <c r="P374" s="30">
        <f t="shared" si="93"/>
        <v>0</v>
      </c>
      <c r="Q374" s="27">
        <f t="shared" si="94"/>
        <v>0</v>
      </c>
      <c r="R374" s="38">
        <f t="shared" si="95"/>
        <v>0</v>
      </c>
      <c r="S374" s="39">
        <f t="shared" si="96"/>
        <v>0</v>
      </c>
      <c r="T374" s="10">
        <f t="shared" si="97"/>
        <v>0</v>
      </c>
      <c r="U374" s="30">
        <f t="shared" si="98"/>
        <v>0</v>
      </c>
      <c r="V374" s="22">
        <f t="shared" si="99"/>
        <v>0</v>
      </c>
      <c r="W374" s="22">
        <f t="shared" si="100"/>
        <v>0</v>
      </c>
      <c r="X374" s="22">
        <f t="shared" si="101"/>
        <v>0</v>
      </c>
    </row>
    <row r="375" spans="3:24" x14ac:dyDescent="0.3">
      <c r="C375" s="23" t="str">
        <f>IF('2. Børn_indtast'!C375="","",'2. Børn_indtast'!C375)</f>
        <v/>
      </c>
      <c r="D375" s="25">
        <f>IF(Inst_typ="Vuggestue","Vuggestue",IF(Inst_typ="Børnehave","Børnehave",IF(Inst_typ="Aldersintegreret institution","Aldersintegreret institution",IF(OR(Inst_typ="Vug og BH",Inst_typ="Kombi"),'2. Børn_indtast'!D375,0))))</f>
        <v>0</v>
      </c>
      <c r="E375" s="24" t="str">
        <f>IF('2. Børn_indtast'!E375="","",'2. Børn_indtast'!E375)</f>
        <v/>
      </c>
      <c r="F375" s="24" t="str">
        <f>IF('2. Børn_indtast'!F375="","",'2. Børn_indtast'!F375)</f>
        <v/>
      </c>
      <c r="G375" s="24" t="str">
        <f>IF('2. Børn_indtast'!G375="","",'2. Børn_indtast'!G375)</f>
        <v/>
      </c>
      <c r="H375" s="25" t="str">
        <f>IF('2. Børn_indtast'!H375="","",'2. Børn_indtast'!H375)</f>
        <v/>
      </c>
      <c r="I375" s="19" t="str">
        <f t="shared" si="86"/>
        <v>-</v>
      </c>
      <c r="J375" s="21" t="str">
        <f t="shared" si="87"/>
        <v>-</v>
      </c>
      <c r="K375" s="27">
        <f t="shared" si="88"/>
        <v>0</v>
      </c>
      <c r="L375" s="27">
        <f t="shared" si="89"/>
        <v>0</v>
      </c>
      <c r="M375" s="10">
        <f t="shared" si="90"/>
        <v>0</v>
      </c>
      <c r="N375" s="30">
        <f t="shared" si="91"/>
        <v>0</v>
      </c>
      <c r="O375" s="10">
        <f t="shared" si="92"/>
        <v>0</v>
      </c>
      <c r="P375" s="30">
        <f t="shared" si="93"/>
        <v>0</v>
      </c>
      <c r="Q375" s="27">
        <f t="shared" si="94"/>
        <v>0</v>
      </c>
      <c r="R375" s="38">
        <f t="shared" si="95"/>
        <v>0</v>
      </c>
      <c r="S375" s="39">
        <f t="shared" si="96"/>
        <v>0</v>
      </c>
      <c r="T375" s="10">
        <f t="shared" si="97"/>
        <v>0</v>
      </c>
      <c r="U375" s="30">
        <f t="shared" si="98"/>
        <v>0</v>
      </c>
      <c r="V375" s="22">
        <f t="shared" si="99"/>
        <v>0</v>
      </c>
      <c r="W375" s="22">
        <f t="shared" si="100"/>
        <v>0</v>
      </c>
      <c r="X375" s="22">
        <f t="shared" si="101"/>
        <v>0</v>
      </c>
    </row>
    <row r="376" spans="3:24" x14ac:dyDescent="0.3">
      <c r="C376" s="23" t="str">
        <f>IF('2. Børn_indtast'!C376="","",'2. Børn_indtast'!C376)</f>
        <v/>
      </c>
      <c r="D376" s="25">
        <f>IF(Inst_typ="Vuggestue","Vuggestue",IF(Inst_typ="Børnehave","Børnehave",IF(Inst_typ="Aldersintegreret institution","Aldersintegreret institution",IF(OR(Inst_typ="Vug og BH",Inst_typ="Kombi"),'2. Børn_indtast'!D376,0))))</f>
        <v>0</v>
      </c>
      <c r="E376" s="24" t="str">
        <f>IF('2. Børn_indtast'!E376="","",'2. Børn_indtast'!E376)</f>
        <v/>
      </c>
      <c r="F376" s="24" t="str">
        <f>IF('2. Børn_indtast'!F376="","",'2. Børn_indtast'!F376)</f>
        <v/>
      </c>
      <c r="G376" s="24" t="str">
        <f>IF('2. Børn_indtast'!G376="","",'2. Børn_indtast'!G376)</f>
        <v/>
      </c>
      <c r="H376" s="25" t="str">
        <f>IF('2. Børn_indtast'!H376="","",'2. Børn_indtast'!H376)</f>
        <v/>
      </c>
      <c r="I376" s="19" t="str">
        <f t="shared" si="86"/>
        <v>-</v>
      </c>
      <c r="J376" s="21" t="str">
        <f t="shared" si="87"/>
        <v>-</v>
      </c>
      <c r="K376" s="27">
        <f t="shared" si="88"/>
        <v>0</v>
      </c>
      <c r="L376" s="27">
        <f t="shared" si="89"/>
        <v>0</v>
      </c>
      <c r="M376" s="10">
        <f t="shared" si="90"/>
        <v>0</v>
      </c>
      <c r="N376" s="30">
        <f t="shared" si="91"/>
        <v>0</v>
      </c>
      <c r="O376" s="10">
        <f t="shared" si="92"/>
        <v>0</v>
      </c>
      <c r="P376" s="30">
        <f t="shared" si="93"/>
        <v>0</v>
      </c>
      <c r="Q376" s="27">
        <f t="shared" si="94"/>
        <v>0</v>
      </c>
      <c r="R376" s="38">
        <f t="shared" si="95"/>
        <v>0</v>
      </c>
      <c r="S376" s="39">
        <f t="shared" si="96"/>
        <v>0</v>
      </c>
      <c r="T376" s="10">
        <f t="shared" si="97"/>
        <v>0</v>
      </c>
      <c r="U376" s="30">
        <f t="shared" si="98"/>
        <v>0</v>
      </c>
      <c r="V376" s="22">
        <f t="shared" si="99"/>
        <v>0</v>
      </c>
      <c r="W376" s="22">
        <f t="shared" si="100"/>
        <v>0</v>
      </c>
      <c r="X376" s="22">
        <f t="shared" si="101"/>
        <v>0</v>
      </c>
    </row>
    <row r="377" spans="3:24" x14ac:dyDescent="0.3">
      <c r="C377" s="23" t="str">
        <f>IF('2. Børn_indtast'!C377="","",'2. Børn_indtast'!C377)</f>
        <v/>
      </c>
      <c r="D377" s="25">
        <f>IF(Inst_typ="Vuggestue","Vuggestue",IF(Inst_typ="Børnehave","Børnehave",IF(Inst_typ="Aldersintegreret institution","Aldersintegreret institution",IF(OR(Inst_typ="Vug og BH",Inst_typ="Kombi"),'2. Børn_indtast'!D377,0))))</f>
        <v>0</v>
      </c>
      <c r="E377" s="24" t="str">
        <f>IF('2. Børn_indtast'!E377="","",'2. Børn_indtast'!E377)</f>
        <v/>
      </c>
      <c r="F377" s="24" t="str">
        <f>IF('2. Børn_indtast'!F377="","",'2. Børn_indtast'!F377)</f>
        <v/>
      </c>
      <c r="G377" s="24" t="str">
        <f>IF('2. Børn_indtast'!G377="","",'2. Børn_indtast'!G377)</f>
        <v/>
      </c>
      <c r="H377" s="25" t="str">
        <f>IF('2. Børn_indtast'!H377="","",'2. Børn_indtast'!H377)</f>
        <v/>
      </c>
      <c r="I377" s="19" t="str">
        <f t="shared" si="86"/>
        <v>-</v>
      </c>
      <c r="J377" s="21" t="str">
        <f t="shared" si="87"/>
        <v>-</v>
      </c>
      <c r="K377" s="27">
        <f t="shared" si="88"/>
        <v>0</v>
      </c>
      <c r="L377" s="27">
        <f t="shared" si="89"/>
        <v>0</v>
      </c>
      <c r="M377" s="10">
        <f t="shared" si="90"/>
        <v>0</v>
      </c>
      <c r="N377" s="30">
        <f t="shared" si="91"/>
        <v>0</v>
      </c>
      <c r="O377" s="10">
        <f t="shared" si="92"/>
        <v>0</v>
      </c>
      <c r="P377" s="30">
        <f t="shared" si="93"/>
        <v>0</v>
      </c>
      <c r="Q377" s="27">
        <f t="shared" si="94"/>
        <v>0</v>
      </c>
      <c r="R377" s="38">
        <f t="shared" si="95"/>
        <v>0</v>
      </c>
      <c r="S377" s="39">
        <f t="shared" si="96"/>
        <v>0</v>
      </c>
      <c r="T377" s="10">
        <f t="shared" si="97"/>
        <v>0</v>
      </c>
      <c r="U377" s="30">
        <f t="shared" si="98"/>
        <v>0</v>
      </c>
      <c r="V377" s="22">
        <f t="shared" si="99"/>
        <v>0</v>
      </c>
      <c r="W377" s="22">
        <f t="shared" si="100"/>
        <v>0</v>
      </c>
      <c r="X377" s="22">
        <f t="shared" si="101"/>
        <v>0</v>
      </c>
    </row>
    <row r="378" spans="3:24" x14ac:dyDescent="0.3">
      <c r="C378" s="23" t="str">
        <f>IF('2. Børn_indtast'!C378="","",'2. Børn_indtast'!C378)</f>
        <v/>
      </c>
      <c r="D378" s="25">
        <f>IF(Inst_typ="Vuggestue","Vuggestue",IF(Inst_typ="Børnehave","Børnehave",IF(Inst_typ="Aldersintegreret institution","Aldersintegreret institution",IF(OR(Inst_typ="Vug og BH",Inst_typ="Kombi"),'2. Børn_indtast'!D378,0))))</f>
        <v>0</v>
      </c>
      <c r="E378" s="24" t="str">
        <f>IF('2. Børn_indtast'!E378="","",'2. Børn_indtast'!E378)</f>
        <v/>
      </c>
      <c r="F378" s="24" t="str">
        <f>IF('2. Børn_indtast'!F378="","",'2. Børn_indtast'!F378)</f>
        <v/>
      </c>
      <c r="G378" s="24" t="str">
        <f>IF('2. Børn_indtast'!G378="","",'2. Børn_indtast'!G378)</f>
        <v/>
      </c>
      <c r="H378" s="25" t="str">
        <f>IF('2. Børn_indtast'!H378="","",'2. Børn_indtast'!H378)</f>
        <v/>
      </c>
      <c r="I378" s="19" t="str">
        <f t="shared" si="86"/>
        <v>-</v>
      </c>
      <c r="J378" s="21" t="str">
        <f t="shared" si="87"/>
        <v>-</v>
      </c>
      <c r="K378" s="27">
        <f t="shared" si="88"/>
        <v>0</v>
      </c>
      <c r="L378" s="27">
        <f t="shared" si="89"/>
        <v>0</v>
      </c>
      <c r="M378" s="10">
        <f t="shared" si="90"/>
        <v>0</v>
      </c>
      <c r="N378" s="30">
        <f t="shared" si="91"/>
        <v>0</v>
      </c>
      <c r="O378" s="10">
        <f t="shared" si="92"/>
        <v>0</v>
      </c>
      <c r="P378" s="30">
        <f t="shared" si="93"/>
        <v>0</v>
      </c>
      <c r="Q378" s="27">
        <f t="shared" si="94"/>
        <v>0</v>
      </c>
      <c r="R378" s="38">
        <f t="shared" si="95"/>
        <v>0</v>
      </c>
      <c r="S378" s="39">
        <f t="shared" si="96"/>
        <v>0</v>
      </c>
      <c r="T378" s="10">
        <f t="shared" si="97"/>
        <v>0</v>
      </c>
      <c r="U378" s="30">
        <f t="shared" si="98"/>
        <v>0</v>
      </c>
      <c r="V378" s="22">
        <f t="shared" si="99"/>
        <v>0</v>
      </c>
      <c r="W378" s="22">
        <f t="shared" si="100"/>
        <v>0</v>
      </c>
      <c r="X378" s="22">
        <f t="shared" si="101"/>
        <v>0</v>
      </c>
    </row>
    <row r="379" spans="3:24" x14ac:dyDescent="0.3">
      <c r="C379" s="23" t="str">
        <f>IF('2. Børn_indtast'!C379="","",'2. Børn_indtast'!C379)</f>
        <v/>
      </c>
      <c r="D379" s="25">
        <f>IF(Inst_typ="Vuggestue","Vuggestue",IF(Inst_typ="Børnehave","Børnehave",IF(Inst_typ="Aldersintegreret institution","Aldersintegreret institution",IF(OR(Inst_typ="Vug og BH",Inst_typ="Kombi"),'2. Børn_indtast'!D379,0))))</f>
        <v>0</v>
      </c>
      <c r="E379" s="24" t="str">
        <f>IF('2. Børn_indtast'!E379="","",'2. Børn_indtast'!E379)</f>
        <v/>
      </c>
      <c r="F379" s="24" t="str">
        <f>IF('2. Børn_indtast'!F379="","",'2. Børn_indtast'!F379)</f>
        <v/>
      </c>
      <c r="G379" s="24" t="str">
        <f>IF('2. Børn_indtast'!G379="","",'2. Børn_indtast'!G379)</f>
        <v/>
      </c>
      <c r="H379" s="25" t="str">
        <f>IF('2. Børn_indtast'!H379="","",'2. Børn_indtast'!H379)</f>
        <v/>
      </c>
      <c r="I379" s="19" t="str">
        <f t="shared" si="86"/>
        <v>-</v>
      </c>
      <c r="J379" s="21" t="str">
        <f t="shared" si="87"/>
        <v>-</v>
      </c>
      <c r="K379" s="27">
        <f t="shared" si="88"/>
        <v>0</v>
      </c>
      <c r="L379" s="27">
        <f t="shared" si="89"/>
        <v>0</v>
      </c>
      <c r="M379" s="10">
        <f t="shared" si="90"/>
        <v>0</v>
      </c>
      <c r="N379" s="30">
        <f t="shared" si="91"/>
        <v>0</v>
      </c>
      <c r="O379" s="10">
        <f t="shared" si="92"/>
        <v>0</v>
      </c>
      <c r="P379" s="30">
        <f t="shared" si="93"/>
        <v>0</v>
      </c>
      <c r="Q379" s="27">
        <f t="shared" si="94"/>
        <v>0</v>
      </c>
      <c r="R379" s="38">
        <f t="shared" si="95"/>
        <v>0</v>
      </c>
      <c r="S379" s="39">
        <f t="shared" si="96"/>
        <v>0</v>
      </c>
      <c r="T379" s="10">
        <f t="shared" si="97"/>
        <v>0</v>
      </c>
      <c r="U379" s="30">
        <f t="shared" si="98"/>
        <v>0</v>
      </c>
      <c r="V379" s="22">
        <f t="shared" si="99"/>
        <v>0</v>
      </c>
      <c r="W379" s="22">
        <f t="shared" si="100"/>
        <v>0</v>
      </c>
      <c r="X379" s="22">
        <f t="shared" si="101"/>
        <v>0</v>
      </c>
    </row>
    <row r="380" spans="3:24" x14ac:dyDescent="0.3">
      <c r="C380" s="23" t="str">
        <f>IF('2. Børn_indtast'!C380="","",'2. Børn_indtast'!C380)</f>
        <v/>
      </c>
      <c r="D380" s="25">
        <f>IF(Inst_typ="Vuggestue","Vuggestue",IF(Inst_typ="Børnehave","Børnehave",IF(Inst_typ="Aldersintegreret institution","Aldersintegreret institution",IF(OR(Inst_typ="Vug og BH",Inst_typ="Kombi"),'2. Børn_indtast'!D380,0))))</f>
        <v>0</v>
      </c>
      <c r="E380" s="24" t="str">
        <f>IF('2. Børn_indtast'!E380="","",'2. Børn_indtast'!E380)</f>
        <v/>
      </c>
      <c r="F380" s="24" t="str">
        <f>IF('2. Børn_indtast'!F380="","",'2. Børn_indtast'!F380)</f>
        <v/>
      </c>
      <c r="G380" s="24" t="str">
        <f>IF('2. Børn_indtast'!G380="","",'2. Børn_indtast'!G380)</f>
        <v/>
      </c>
      <c r="H380" s="25" t="str">
        <f>IF('2. Børn_indtast'!H380="","",'2. Børn_indtast'!H380)</f>
        <v/>
      </c>
      <c r="I380" s="19" t="str">
        <f t="shared" si="86"/>
        <v>-</v>
      </c>
      <c r="J380" s="21" t="str">
        <f t="shared" si="87"/>
        <v>-</v>
      </c>
      <c r="K380" s="27">
        <f t="shared" si="88"/>
        <v>0</v>
      </c>
      <c r="L380" s="27">
        <f t="shared" si="89"/>
        <v>0</v>
      </c>
      <c r="M380" s="10">
        <f t="shared" si="90"/>
        <v>0</v>
      </c>
      <c r="N380" s="30">
        <f t="shared" si="91"/>
        <v>0</v>
      </c>
      <c r="O380" s="10">
        <f t="shared" si="92"/>
        <v>0</v>
      </c>
      <c r="P380" s="30">
        <f t="shared" si="93"/>
        <v>0</v>
      </c>
      <c r="Q380" s="27">
        <f t="shared" si="94"/>
        <v>0</v>
      </c>
      <c r="R380" s="38">
        <f t="shared" si="95"/>
        <v>0</v>
      </c>
      <c r="S380" s="39">
        <f t="shared" si="96"/>
        <v>0</v>
      </c>
      <c r="T380" s="10">
        <f t="shared" si="97"/>
        <v>0</v>
      </c>
      <c r="U380" s="30">
        <f t="shared" si="98"/>
        <v>0</v>
      </c>
      <c r="V380" s="22">
        <f t="shared" si="99"/>
        <v>0</v>
      </c>
      <c r="W380" s="22">
        <f t="shared" si="100"/>
        <v>0</v>
      </c>
      <c r="X380" s="22">
        <f t="shared" si="101"/>
        <v>0</v>
      </c>
    </row>
    <row r="381" spans="3:24" x14ac:dyDescent="0.3">
      <c r="C381" s="23" t="str">
        <f>IF('2. Børn_indtast'!C381="","",'2. Børn_indtast'!C381)</f>
        <v/>
      </c>
      <c r="D381" s="25">
        <f>IF(Inst_typ="Vuggestue","Vuggestue",IF(Inst_typ="Børnehave","Børnehave",IF(Inst_typ="Aldersintegreret institution","Aldersintegreret institution",IF(OR(Inst_typ="Vug og BH",Inst_typ="Kombi"),'2. Børn_indtast'!D381,0))))</f>
        <v>0</v>
      </c>
      <c r="E381" s="24" t="str">
        <f>IF('2. Børn_indtast'!E381="","",'2. Børn_indtast'!E381)</f>
        <v/>
      </c>
      <c r="F381" s="24" t="str">
        <f>IF('2. Børn_indtast'!F381="","",'2. Børn_indtast'!F381)</f>
        <v/>
      </c>
      <c r="G381" s="24" t="str">
        <f>IF('2. Børn_indtast'!G381="","",'2. Børn_indtast'!G381)</f>
        <v/>
      </c>
      <c r="H381" s="25" t="str">
        <f>IF('2. Børn_indtast'!H381="","",'2. Børn_indtast'!H381)</f>
        <v/>
      </c>
      <c r="I381" s="19" t="str">
        <f t="shared" si="86"/>
        <v>-</v>
      </c>
      <c r="J381" s="21" t="str">
        <f t="shared" si="87"/>
        <v>-</v>
      </c>
      <c r="K381" s="27">
        <f t="shared" si="88"/>
        <v>0</v>
      </c>
      <c r="L381" s="27">
        <f t="shared" si="89"/>
        <v>0</v>
      </c>
      <c r="M381" s="10">
        <f t="shared" si="90"/>
        <v>0</v>
      </c>
      <c r="N381" s="30">
        <f t="shared" si="91"/>
        <v>0</v>
      </c>
      <c r="O381" s="10">
        <f t="shared" si="92"/>
        <v>0</v>
      </c>
      <c r="P381" s="30">
        <f t="shared" si="93"/>
        <v>0</v>
      </c>
      <c r="Q381" s="27">
        <f t="shared" si="94"/>
        <v>0</v>
      </c>
      <c r="R381" s="38">
        <f t="shared" si="95"/>
        <v>0</v>
      </c>
      <c r="S381" s="39">
        <f t="shared" si="96"/>
        <v>0</v>
      </c>
      <c r="T381" s="10">
        <f t="shared" si="97"/>
        <v>0</v>
      </c>
      <c r="U381" s="30">
        <f t="shared" si="98"/>
        <v>0</v>
      </c>
      <c r="V381" s="22">
        <f t="shared" si="99"/>
        <v>0</v>
      </c>
      <c r="W381" s="22">
        <f t="shared" si="100"/>
        <v>0</v>
      </c>
      <c r="X381" s="22">
        <f t="shared" si="101"/>
        <v>0</v>
      </c>
    </row>
    <row r="382" spans="3:24" x14ac:dyDescent="0.3">
      <c r="C382" s="23" t="str">
        <f>IF('2. Børn_indtast'!C382="","",'2. Børn_indtast'!C382)</f>
        <v/>
      </c>
      <c r="D382" s="25">
        <f>IF(Inst_typ="Vuggestue","Vuggestue",IF(Inst_typ="Børnehave","Børnehave",IF(Inst_typ="Aldersintegreret institution","Aldersintegreret institution",IF(OR(Inst_typ="Vug og BH",Inst_typ="Kombi"),'2. Børn_indtast'!D382,0))))</f>
        <v>0</v>
      </c>
      <c r="E382" s="24" t="str">
        <f>IF('2. Børn_indtast'!E382="","",'2. Børn_indtast'!E382)</f>
        <v/>
      </c>
      <c r="F382" s="24" t="str">
        <f>IF('2. Børn_indtast'!F382="","",'2. Børn_indtast'!F382)</f>
        <v/>
      </c>
      <c r="G382" s="24" t="str">
        <f>IF('2. Børn_indtast'!G382="","",'2. Børn_indtast'!G382)</f>
        <v/>
      </c>
      <c r="H382" s="25" t="str">
        <f>IF('2. Børn_indtast'!H382="","",'2. Børn_indtast'!H382)</f>
        <v/>
      </c>
      <c r="I382" s="19" t="str">
        <f t="shared" si="86"/>
        <v>-</v>
      </c>
      <c r="J382" s="21" t="str">
        <f t="shared" si="87"/>
        <v>-</v>
      </c>
      <c r="K382" s="27">
        <f t="shared" si="88"/>
        <v>0</v>
      </c>
      <c r="L382" s="27">
        <f t="shared" si="89"/>
        <v>0</v>
      </c>
      <c r="M382" s="10">
        <f t="shared" si="90"/>
        <v>0</v>
      </c>
      <c r="N382" s="30">
        <f t="shared" si="91"/>
        <v>0</v>
      </c>
      <c r="O382" s="10">
        <f t="shared" si="92"/>
        <v>0</v>
      </c>
      <c r="P382" s="30">
        <f t="shared" si="93"/>
        <v>0</v>
      </c>
      <c r="Q382" s="27">
        <f t="shared" si="94"/>
        <v>0</v>
      </c>
      <c r="R382" s="38">
        <f t="shared" si="95"/>
        <v>0</v>
      </c>
      <c r="S382" s="39">
        <f t="shared" si="96"/>
        <v>0</v>
      </c>
      <c r="T382" s="10">
        <f t="shared" si="97"/>
        <v>0</v>
      </c>
      <c r="U382" s="30">
        <f t="shared" si="98"/>
        <v>0</v>
      </c>
      <c r="V382" s="22">
        <f t="shared" si="99"/>
        <v>0</v>
      </c>
      <c r="W382" s="22">
        <f t="shared" si="100"/>
        <v>0</v>
      </c>
      <c r="X382" s="22">
        <f t="shared" si="101"/>
        <v>0</v>
      </c>
    </row>
    <row r="383" spans="3:24" x14ac:dyDescent="0.3">
      <c r="C383" s="23" t="str">
        <f>IF('2. Børn_indtast'!C383="","",'2. Børn_indtast'!C383)</f>
        <v/>
      </c>
      <c r="D383" s="25">
        <f>IF(Inst_typ="Vuggestue","Vuggestue",IF(Inst_typ="Børnehave","Børnehave",IF(Inst_typ="Aldersintegreret institution","Aldersintegreret institution",IF(OR(Inst_typ="Vug og BH",Inst_typ="Kombi"),'2. Børn_indtast'!D383,0))))</f>
        <v>0</v>
      </c>
      <c r="E383" s="24" t="str">
        <f>IF('2. Børn_indtast'!E383="","",'2. Børn_indtast'!E383)</f>
        <v/>
      </c>
      <c r="F383" s="24" t="str">
        <f>IF('2. Børn_indtast'!F383="","",'2. Børn_indtast'!F383)</f>
        <v/>
      </c>
      <c r="G383" s="24" t="str">
        <f>IF('2. Børn_indtast'!G383="","",'2. Børn_indtast'!G383)</f>
        <v/>
      </c>
      <c r="H383" s="25" t="str">
        <f>IF('2. Børn_indtast'!H383="","",'2. Børn_indtast'!H383)</f>
        <v/>
      </c>
      <c r="I383" s="19" t="str">
        <f t="shared" si="86"/>
        <v>-</v>
      </c>
      <c r="J383" s="21" t="str">
        <f t="shared" si="87"/>
        <v>-</v>
      </c>
      <c r="K383" s="27">
        <f t="shared" si="88"/>
        <v>0</v>
      </c>
      <c r="L383" s="27">
        <f t="shared" si="89"/>
        <v>0</v>
      </c>
      <c r="M383" s="10">
        <f t="shared" si="90"/>
        <v>0</v>
      </c>
      <c r="N383" s="30">
        <f t="shared" si="91"/>
        <v>0</v>
      </c>
      <c r="O383" s="10">
        <f t="shared" si="92"/>
        <v>0</v>
      </c>
      <c r="P383" s="30">
        <f t="shared" si="93"/>
        <v>0</v>
      </c>
      <c r="Q383" s="27">
        <f t="shared" si="94"/>
        <v>0</v>
      </c>
      <c r="R383" s="38">
        <f t="shared" si="95"/>
        <v>0</v>
      </c>
      <c r="S383" s="39">
        <f t="shared" si="96"/>
        <v>0</v>
      </c>
      <c r="T383" s="10">
        <f t="shared" si="97"/>
        <v>0</v>
      </c>
      <c r="U383" s="30">
        <f t="shared" si="98"/>
        <v>0</v>
      </c>
      <c r="V383" s="22">
        <f t="shared" si="99"/>
        <v>0</v>
      </c>
      <c r="W383" s="22">
        <f t="shared" si="100"/>
        <v>0</v>
      </c>
      <c r="X383" s="22">
        <f t="shared" si="101"/>
        <v>0</v>
      </c>
    </row>
    <row r="384" spans="3:24" x14ac:dyDescent="0.3">
      <c r="C384" s="23" t="str">
        <f>IF('2. Børn_indtast'!C384="","",'2. Børn_indtast'!C384)</f>
        <v/>
      </c>
      <c r="D384" s="25">
        <f>IF(Inst_typ="Vuggestue","Vuggestue",IF(Inst_typ="Børnehave","Børnehave",IF(Inst_typ="Aldersintegreret institution","Aldersintegreret institution",IF(OR(Inst_typ="Vug og BH",Inst_typ="Kombi"),'2. Børn_indtast'!D384,0))))</f>
        <v>0</v>
      </c>
      <c r="E384" s="24" t="str">
        <f>IF('2. Børn_indtast'!E384="","",'2. Børn_indtast'!E384)</f>
        <v/>
      </c>
      <c r="F384" s="24" t="str">
        <f>IF('2. Børn_indtast'!F384="","",'2. Børn_indtast'!F384)</f>
        <v/>
      </c>
      <c r="G384" s="24" t="str">
        <f>IF('2. Børn_indtast'!G384="","",'2. Børn_indtast'!G384)</f>
        <v/>
      </c>
      <c r="H384" s="25" t="str">
        <f>IF('2. Børn_indtast'!H384="","",'2. Børn_indtast'!H384)</f>
        <v/>
      </c>
      <c r="I384" s="19" t="str">
        <f t="shared" si="86"/>
        <v>-</v>
      </c>
      <c r="J384" s="21" t="str">
        <f t="shared" si="87"/>
        <v>-</v>
      </c>
      <c r="K384" s="27">
        <f t="shared" si="88"/>
        <v>0</v>
      </c>
      <c r="L384" s="27">
        <f t="shared" si="89"/>
        <v>0</v>
      </c>
      <c r="M384" s="10">
        <f t="shared" si="90"/>
        <v>0</v>
      </c>
      <c r="N384" s="30">
        <f t="shared" si="91"/>
        <v>0</v>
      </c>
      <c r="O384" s="10">
        <f t="shared" si="92"/>
        <v>0</v>
      </c>
      <c r="P384" s="30">
        <f t="shared" si="93"/>
        <v>0</v>
      </c>
      <c r="Q384" s="27">
        <f t="shared" si="94"/>
        <v>0</v>
      </c>
      <c r="R384" s="38">
        <f t="shared" si="95"/>
        <v>0</v>
      </c>
      <c r="S384" s="39">
        <f t="shared" si="96"/>
        <v>0</v>
      </c>
      <c r="T384" s="10">
        <f t="shared" si="97"/>
        <v>0</v>
      </c>
      <c r="U384" s="30">
        <f t="shared" si="98"/>
        <v>0</v>
      </c>
      <c r="V384" s="22">
        <f t="shared" si="99"/>
        <v>0</v>
      </c>
      <c r="W384" s="22">
        <f t="shared" si="100"/>
        <v>0</v>
      </c>
      <c r="X384" s="22">
        <f t="shared" si="101"/>
        <v>0</v>
      </c>
    </row>
    <row r="385" spans="3:24" x14ac:dyDescent="0.3">
      <c r="C385" s="23" t="str">
        <f>IF('2. Børn_indtast'!C385="","",'2. Børn_indtast'!C385)</f>
        <v/>
      </c>
      <c r="D385" s="25">
        <f>IF(Inst_typ="Vuggestue","Vuggestue",IF(Inst_typ="Børnehave","Børnehave",IF(Inst_typ="Aldersintegreret institution","Aldersintegreret institution",IF(OR(Inst_typ="Vug og BH",Inst_typ="Kombi"),'2. Børn_indtast'!D385,0))))</f>
        <v>0</v>
      </c>
      <c r="E385" s="24" t="str">
        <f>IF('2. Børn_indtast'!E385="","",'2. Børn_indtast'!E385)</f>
        <v/>
      </c>
      <c r="F385" s="24" t="str">
        <f>IF('2. Børn_indtast'!F385="","",'2. Børn_indtast'!F385)</f>
        <v/>
      </c>
      <c r="G385" s="24" t="str">
        <f>IF('2. Børn_indtast'!G385="","",'2. Børn_indtast'!G385)</f>
        <v/>
      </c>
      <c r="H385" s="25" t="str">
        <f>IF('2. Børn_indtast'!H385="","",'2. Børn_indtast'!H385)</f>
        <v/>
      </c>
      <c r="I385" s="19" t="str">
        <f t="shared" si="86"/>
        <v>-</v>
      </c>
      <c r="J385" s="21" t="str">
        <f t="shared" si="87"/>
        <v>-</v>
      </c>
      <c r="K385" s="27">
        <f t="shared" si="88"/>
        <v>0</v>
      </c>
      <c r="L385" s="27">
        <f t="shared" si="89"/>
        <v>0</v>
      </c>
      <c r="M385" s="10">
        <f t="shared" si="90"/>
        <v>0</v>
      </c>
      <c r="N385" s="30">
        <f t="shared" si="91"/>
        <v>0</v>
      </c>
      <c r="O385" s="10">
        <f t="shared" si="92"/>
        <v>0</v>
      </c>
      <c r="P385" s="30">
        <f t="shared" si="93"/>
        <v>0</v>
      </c>
      <c r="Q385" s="27">
        <f t="shared" si="94"/>
        <v>0</v>
      </c>
      <c r="R385" s="38">
        <f t="shared" si="95"/>
        <v>0</v>
      </c>
      <c r="S385" s="39">
        <f t="shared" si="96"/>
        <v>0</v>
      </c>
      <c r="T385" s="10">
        <f t="shared" si="97"/>
        <v>0</v>
      </c>
      <c r="U385" s="30">
        <f t="shared" si="98"/>
        <v>0</v>
      </c>
      <c r="V385" s="22">
        <f t="shared" si="99"/>
        <v>0</v>
      </c>
      <c r="W385" s="22">
        <f t="shared" si="100"/>
        <v>0</v>
      </c>
      <c r="X385" s="22">
        <f t="shared" si="101"/>
        <v>0</v>
      </c>
    </row>
    <row r="386" spans="3:24" x14ac:dyDescent="0.3">
      <c r="C386" s="23" t="str">
        <f>IF('2. Børn_indtast'!C386="","",'2. Børn_indtast'!C386)</f>
        <v/>
      </c>
      <c r="D386" s="25">
        <f>IF(Inst_typ="Vuggestue","Vuggestue",IF(Inst_typ="Børnehave","Børnehave",IF(Inst_typ="Aldersintegreret institution","Aldersintegreret institution",IF(OR(Inst_typ="Vug og BH",Inst_typ="Kombi"),'2. Børn_indtast'!D386,0))))</f>
        <v>0</v>
      </c>
      <c r="E386" s="24" t="str">
        <f>IF('2. Børn_indtast'!E386="","",'2. Børn_indtast'!E386)</f>
        <v/>
      </c>
      <c r="F386" s="24" t="str">
        <f>IF('2. Børn_indtast'!F386="","",'2. Børn_indtast'!F386)</f>
        <v/>
      </c>
      <c r="G386" s="24" t="str">
        <f>IF('2. Børn_indtast'!G386="","",'2. Børn_indtast'!G386)</f>
        <v/>
      </c>
      <c r="H386" s="25" t="str">
        <f>IF('2. Børn_indtast'!H386="","",'2. Børn_indtast'!H386)</f>
        <v/>
      </c>
      <c r="I386" s="19" t="str">
        <f t="shared" si="86"/>
        <v>-</v>
      </c>
      <c r="J386" s="21" t="str">
        <f t="shared" si="87"/>
        <v>-</v>
      </c>
      <c r="K386" s="27">
        <f t="shared" si="88"/>
        <v>0</v>
      </c>
      <c r="L386" s="27">
        <f t="shared" si="89"/>
        <v>0</v>
      </c>
      <c r="M386" s="10">
        <f t="shared" si="90"/>
        <v>0</v>
      </c>
      <c r="N386" s="30">
        <f t="shared" si="91"/>
        <v>0</v>
      </c>
      <c r="O386" s="10">
        <f t="shared" si="92"/>
        <v>0</v>
      </c>
      <c r="P386" s="30">
        <f t="shared" si="93"/>
        <v>0</v>
      </c>
      <c r="Q386" s="27">
        <f t="shared" si="94"/>
        <v>0</v>
      </c>
      <c r="R386" s="38">
        <f t="shared" si="95"/>
        <v>0</v>
      </c>
      <c r="S386" s="39">
        <f t="shared" si="96"/>
        <v>0</v>
      </c>
      <c r="T386" s="10">
        <f t="shared" si="97"/>
        <v>0</v>
      </c>
      <c r="U386" s="30">
        <f t="shared" si="98"/>
        <v>0</v>
      </c>
      <c r="V386" s="22">
        <f t="shared" si="99"/>
        <v>0</v>
      </c>
      <c r="W386" s="22">
        <f t="shared" si="100"/>
        <v>0</v>
      </c>
      <c r="X386" s="22">
        <f t="shared" si="101"/>
        <v>0</v>
      </c>
    </row>
    <row r="387" spans="3:24" x14ac:dyDescent="0.3">
      <c r="C387" s="23" t="str">
        <f>IF('2. Børn_indtast'!C387="","",'2. Børn_indtast'!C387)</f>
        <v/>
      </c>
      <c r="D387" s="25">
        <f>IF(Inst_typ="Vuggestue","Vuggestue",IF(Inst_typ="Børnehave","Børnehave",IF(Inst_typ="Aldersintegreret institution","Aldersintegreret institution",IF(OR(Inst_typ="Vug og BH",Inst_typ="Kombi"),'2. Børn_indtast'!D387,0))))</f>
        <v>0</v>
      </c>
      <c r="E387" s="24" t="str">
        <f>IF('2. Børn_indtast'!E387="","",'2. Børn_indtast'!E387)</f>
        <v/>
      </c>
      <c r="F387" s="24" t="str">
        <f>IF('2. Børn_indtast'!F387="","",'2. Børn_indtast'!F387)</f>
        <v/>
      </c>
      <c r="G387" s="24" t="str">
        <f>IF('2. Børn_indtast'!G387="","",'2. Børn_indtast'!G387)</f>
        <v/>
      </c>
      <c r="H387" s="25" t="str">
        <f>IF('2. Børn_indtast'!H387="","",'2. Børn_indtast'!H387)</f>
        <v/>
      </c>
      <c r="I387" s="19" t="str">
        <f t="shared" si="86"/>
        <v>-</v>
      </c>
      <c r="J387" s="21" t="str">
        <f t="shared" si="87"/>
        <v>-</v>
      </c>
      <c r="K387" s="27">
        <f t="shared" si="88"/>
        <v>0</v>
      </c>
      <c r="L387" s="27">
        <f t="shared" si="89"/>
        <v>0</v>
      </c>
      <c r="M387" s="10">
        <f t="shared" si="90"/>
        <v>0</v>
      </c>
      <c r="N387" s="30">
        <f t="shared" si="91"/>
        <v>0</v>
      </c>
      <c r="O387" s="10">
        <f t="shared" si="92"/>
        <v>0</v>
      </c>
      <c r="P387" s="30">
        <f t="shared" si="93"/>
        <v>0</v>
      </c>
      <c r="Q387" s="27">
        <f t="shared" si="94"/>
        <v>0</v>
      </c>
      <c r="R387" s="38">
        <f t="shared" si="95"/>
        <v>0</v>
      </c>
      <c r="S387" s="39">
        <f t="shared" si="96"/>
        <v>0</v>
      </c>
      <c r="T387" s="10">
        <f t="shared" si="97"/>
        <v>0</v>
      </c>
      <c r="U387" s="30">
        <f t="shared" si="98"/>
        <v>0</v>
      </c>
      <c r="V387" s="22">
        <f t="shared" si="99"/>
        <v>0</v>
      </c>
      <c r="W387" s="22">
        <f t="shared" si="100"/>
        <v>0</v>
      </c>
      <c r="X387" s="22">
        <f t="shared" si="101"/>
        <v>0</v>
      </c>
    </row>
    <row r="388" spans="3:24" x14ac:dyDescent="0.3">
      <c r="C388" s="23" t="str">
        <f>IF('2. Børn_indtast'!C388="","",'2. Børn_indtast'!C388)</f>
        <v/>
      </c>
      <c r="D388" s="25">
        <f>IF(Inst_typ="Vuggestue","Vuggestue",IF(Inst_typ="Børnehave","Børnehave",IF(Inst_typ="Aldersintegreret institution","Aldersintegreret institution",IF(OR(Inst_typ="Vug og BH",Inst_typ="Kombi"),'2. Børn_indtast'!D388,0))))</f>
        <v>0</v>
      </c>
      <c r="E388" s="24" t="str">
        <f>IF('2. Børn_indtast'!E388="","",'2. Børn_indtast'!E388)</f>
        <v/>
      </c>
      <c r="F388" s="24" t="str">
        <f>IF('2. Børn_indtast'!F388="","",'2. Børn_indtast'!F388)</f>
        <v/>
      </c>
      <c r="G388" s="24" t="str">
        <f>IF('2. Børn_indtast'!G388="","",'2. Børn_indtast'!G388)</f>
        <v/>
      </c>
      <c r="H388" s="25" t="str">
        <f>IF('2. Børn_indtast'!H388="","",'2. Børn_indtast'!H388)</f>
        <v/>
      </c>
      <c r="I388" s="19" t="str">
        <f t="shared" si="86"/>
        <v>-</v>
      </c>
      <c r="J388" s="21" t="str">
        <f t="shared" si="87"/>
        <v>-</v>
      </c>
      <c r="K388" s="27">
        <f t="shared" si="88"/>
        <v>0</v>
      </c>
      <c r="L388" s="27">
        <f t="shared" si="89"/>
        <v>0</v>
      </c>
      <c r="M388" s="10">
        <f t="shared" si="90"/>
        <v>0</v>
      </c>
      <c r="N388" s="30">
        <f t="shared" si="91"/>
        <v>0</v>
      </c>
      <c r="O388" s="10">
        <f t="shared" si="92"/>
        <v>0</v>
      </c>
      <c r="P388" s="30">
        <f t="shared" si="93"/>
        <v>0</v>
      </c>
      <c r="Q388" s="27">
        <f t="shared" si="94"/>
        <v>0</v>
      </c>
      <c r="R388" s="38">
        <f t="shared" si="95"/>
        <v>0</v>
      </c>
      <c r="S388" s="39">
        <f t="shared" si="96"/>
        <v>0</v>
      </c>
      <c r="T388" s="10">
        <f t="shared" si="97"/>
        <v>0</v>
      </c>
      <c r="U388" s="30">
        <f t="shared" si="98"/>
        <v>0</v>
      </c>
      <c r="V388" s="22">
        <f t="shared" si="99"/>
        <v>0</v>
      </c>
      <c r="W388" s="22">
        <f t="shared" si="100"/>
        <v>0</v>
      </c>
      <c r="X388" s="22">
        <f t="shared" si="101"/>
        <v>0</v>
      </c>
    </row>
    <row r="389" spans="3:24" x14ac:dyDescent="0.3">
      <c r="C389" s="23" t="str">
        <f>IF('2. Børn_indtast'!C389="","",'2. Børn_indtast'!C389)</f>
        <v/>
      </c>
      <c r="D389" s="25">
        <f>IF(Inst_typ="Vuggestue","Vuggestue",IF(Inst_typ="Børnehave","Børnehave",IF(Inst_typ="Aldersintegreret institution","Aldersintegreret institution",IF(OR(Inst_typ="Vug og BH",Inst_typ="Kombi"),'2. Børn_indtast'!D389,0))))</f>
        <v>0</v>
      </c>
      <c r="E389" s="24" t="str">
        <f>IF('2. Børn_indtast'!E389="","",'2. Børn_indtast'!E389)</f>
        <v/>
      </c>
      <c r="F389" s="24" t="str">
        <f>IF('2. Børn_indtast'!F389="","",'2. Børn_indtast'!F389)</f>
        <v/>
      </c>
      <c r="G389" s="24" t="str">
        <f>IF('2. Børn_indtast'!G389="","",'2. Børn_indtast'!G389)</f>
        <v/>
      </c>
      <c r="H389" s="25" t="str">
        <f>IF('2. Børn_indtast'!H389="","",'2. Børn_indtast'!H389)</f>
        <v/>
      </c>
      <c r="I389" s="19" t="str">
        <f t="shared" si="86"/>
        <v>-</v>
      </c>
      <c r="J389" s="21" t="str">
        <f t="shared" si="87"/>
        <v>-</v>
      </c>
      <c r="K389" s="27">
        <f t="shared" si="88"/>
        <v>0</v>
      </c>
      <c r="L389" s="27">
        <f t="shared" si="89"/>
        <v>0</v>
      </c>
      <c r="M389" s="10">
        <f t="shared" si="90"/>
        <v>0</v>
      </c>
      <c r="N389" s="30">
        <f t="shared" si="91"/>
        <v>0</v>
      </c>
      <c r="O389" s="10">
        <f t="shared" si="92"/>
        <v>0</v>
      </c>
      <c r="P389" s="30">
        <f t="shared" si="93"/>
        <v>0</v>
      </c>
      <c r="Q389" s="27">
        <f t="shared" si="94"/>
        <v>0</v>
      </c>
      <c r="R389" s="38">
        <f t="shared" si="95"/>
        <v>0</v>
      </c>
      <c r="S389" s="39">
        <f t="shared" si="96"/>
        <v>0</v>
      </c>
      <c r="T389" s="10">
        <f t="shared" si="97"/>
        <v>0</v>
      </c>
      <c r="U389" s="30">
        <f t="shared" si="98"/>
        <v>0</v>
      </c>
      <c r="V389" s="22">
        <f t="shared" si="99"/>
        <v>0</v>
      </c>
      <c r="W389" s="22">
        <f t="shared" si="100"/>
        <v>0</v>
      </c>
      <c r="X389" s="22">
        <f t="shared" si="101"/>
        <v>0</v>
      </c>
    </row>
    <row r="390" spans="3:24" x14ac:dyDescent="0.3">
      <c r="C390" s="23" t="str">
        <f>IF('2. Børn_indtast'!C390="","",'2. Børn_indtast'!C390)</f>
        <v/>
      </c>
      <c r="D390" s="25">
        <f>IF(Inst_typ="Vuggestue","Vuggestue",IF(Inst_typ="Børnehave","Børnehave",IF(Inst_typ="Aldersintegreret institution","Aldersintegreret institution",IF(OR(Inst_typ="Vug og BH",Inst_typ="Kombi"),'2. Børn_indtast'!D390,0))))</f>
        <v>0</v>
      </c>
      <c r="E390" s="24" t="str">
        <f>IF('2. Børn_indtast'!E390="","",'2. Børn_indtast'!E390)</f>
        <v/>
      </c>
      <c r="F390" s="24" t="str">
        <f>IF('2. Børn_indtast'!F390="","",'2. Børn_indtast'!F390)</f>
        <v/>
      </c>
      <c r="G390" s="24" t="str">
        <f>IF('2. Børn_indtast'!G390="","",'2. Børn_indtast'!G390)</f>
        <v/>
      </c>
      <c r="H390" s="25" t="str">
        <f>IF('2. Børn_indtast'!H390="","",'2. Børn_indtast'!H390)</f>
        <v/>
      </c>
      <c r="I390" s="19" t="str">
        <f t="shared" si="86"/>
        <v>-</v>
      </c>
      <c r="J390" s="21" t="str">
        <f t="shared" si="87"/>
        <v>-</v>
      </c>
      <c r="K390" s="27">
        <f t="shared" si="88"/>
        <v>0</v>
      </c>
      <c r="L390" s="27">
        <f t="shared" si="89"/>
        <v>0</v>
      </c>
      <c r="M390" s="10">
        <f t="shared" si="90"/>
        <v>0</v>
      </c>
      <c r="N390" s="30">
        <f t="shared" si="91"/>
        <v>0</v>
      </c>
      <c r="O390" s="10">
        <f t="shared" si="92"/>
        <v>0</v>
      </c>
      <c r="P390" s="30">
        <f t="shared" si="93"/>
        <v>0</v>
      </c>
      <c r="Q390" s="27">
        <f t="shared" si="94"/>
        <v>0</v>
      </c>
      <c r="R390" s="38">
        <f t="shared" si="95"/>
        <v>0</v>
      </c>
      <c r="S390" s="39">
        <f t="shared" si="96"/>
        <v>0</v>
      </c>
      <c r="T390" s="10">
        <f t="shared" si="97"/>
        <v>0</v>
      </c>
      <c r="U390" s="30">
        <f t="shared" si="98"/>
        <v>0</v>
      </c>
      <c r="V390" s="22">
        <f t="shared" si="99"/>
        <v>0</v>
      </c>
      <c r="W390" s="22">
        <f t="shared" si="100"/>
        <v>0</v>
      </c>
      <c r="X390" s="22">
        <f t="shared" si="101"/>
        <v>0</v>
      </c>
    </row>
    <row r="391" spans="3:24" x14ac:dyDescent="0.3">
      <c r="C391" s="23" t="str">
        <f>IF('2. Børn_indtast'!C391="","",'2. Børn_indtast'!C391)</f>
        <v/>
      </c>
      <c r="D391" s="25">
        <f>IF(Inst_typ="Vuggestue","Vuggestue",IF(Inst_typ="Børnehave","Børnehave",IF(Inst_typ="Aldersintegreret institution","Aldersintegreret institution",IF(OR(Inst_typ="Vug og BH",Inst_typ="Kombi"),'2. Børn_indtast'!D391,0))))</f>
        <v>0</v>
      </c>
      <c r="E391" s="24" t="str">
        <f>IF('2. Børn_indtast'!E391="","",'2. Børn_indtast'!E391)</f>
        <v/>
      </c>
      <c r="F391" s="24" t="str">
        <f>IF('2. Børn_indtast'!F391="","",'2. Børn_indtast'!F391)</f>
        <v/>
      </c>
      <c r="G391" s="24" t="str">
        <f>IF('2. Børn_indtast'!G391="","",'2. Børn_indtast'!G391)</f>
        <v/>
      </c>
      <c r="H391" s="25" t="str">
        <f>IF('2. Børn_indtast'!H391="","",'2. Børn_indtast'!H391)</f>
        <v/>
      </c>
      <c r="I391" s="19" t="str">
        <f t="shared" si="86"/>
        <v>-</v>
      </c>
      <c r="J391" s="21" t="str">
        <f t="shared" si="87"/>
        <v>-</v>
      </c>
      <c r="K391" s="27">
        <f t="shared" si="88"/>
        <v>0</v>
      </c>
      <c r="L391" s="27">
        <f t="shared" si="89"/>
        <v>0</v>
      </c>
      <c r="M391" s="10">
        <f t="shared" si="90"/>
        <v>0</v>
      </c>
      <c r="N391" s="30">
        <f t="shared" si="91"/>
        <v>0</v>
      </c>
      <c r="O391" s="10">
        <f t="shared" si="92"/>
        <v>0</v>
      </c>
      <c r="P391" s="30">
        <f t="shared" si="93"/>
        <v>0</v>
      </c>
      <c r="Q391" s="27">
        <f t="shared" si="94"/>
        <v>0</v>
      </c>
      <c r="R391" s="38">
        <f t="shared" si="95"/>
        <v>0</v>
      </c>
      <c r="S391" s="39">
        <f t="shared" si="96"/>
        <v>0</v>
      </c>
      <c r="T391" s="10">
        <f t="shared" si="97"/>
        <v>0</v>
      </c>
      <c r="U391" s="30">
        <f t="shared" si="98"/>
        <v>0</v>
      </c>
      <c r="V391" s="22">
        <f t="shared" si="99"/>
        <v>0</v>
      </c>
      <c r="W391" s="22">
        <f t="shared" si="100"/>
        <v>0</v>
      </c>
      <c r="X391" s="22">
        <f t="shared" si="101"/>
        <v>0</v>
      </c>
    </row>
    <row r="392" spans="3:24" x14ac:dyDescent="0.3">
      <c r="C392" s="23" t="str">
        <f>IF('2. Børn_indtast'!C392="","",'2. Børn_indtast'!C392)</f>
        <v/>
      </c>
      <c r="D392" s="25">
        <f>IF(Inst_typ="Vuggestue","Vuggestue",IF(Inst_typ="Børnehave","Børnehave",IF(Inst_typ="Aldersintegreret institution","Aldersintegreret institution",IF(OR(Inst_typ="Vug og BH",Inst_typ="Kombi"),'2. Børn_indtast'!D392,0))))</f>
        <v>0</v>
      </c>
      <c r="E392" s="24" t="str">
        <f>IF('2. Børn_indtast'!E392="","",'2. Børn_indtast'!E392)</f>
        <v/>
      </c>
      <c r="F392" s="24" t="str">
        <f>IF('2. Børn_indtast'!F392="","",'2. Børn_indtast'!F392)</f>
        <v/>
      </c>
      <c r="G392" s="24" t="str">
        <f>IF('2. Børn_indtast'!G392="","",'2. Børn_indtast'!G392)</f>
        <v/>
      </c>
      <c r="H392" s="25" t="str">
        <f>IF('2. Børn_indtast'!H392="","",'2. Børn_indtast'!H392)</f>
        <v/>
      </c>
      <c r="I392" s="19" t="str">
        <f t="shared" si="86"/>
        <v>-</v>
      </c>
      <c r="J392" s="21" t="str">
        <f t="shared" si="87"/>
        <v>-</v>
      </c>
      <c r="K392" s="27">
        <f t="shared" si="88"/>
        <v>0</v>
      </c>
      <c r="L392" s="27">
        <f t="shared" si="89"/>
        <v>0</v>
      </c>
      <c r="M392" s="10">
        <f t="shared" si="90"/>
        <v>0</v>
      </c>
      <c r="N392" s="30">
        <f t="shared" si="91"/>
        <v>0</v>
      </c>
      <c r="O392" s="10">
        <f t="shared" si="92"/>
        <v>0</v>
      </c>
      <c r="P392" s="30">
        <f t="shared" si="93"/>
        <v>0</v>
      </c>
      <c r="Q392" s="27">
        <f t="shared" si="94"/>
        <v>0</v>
      </c>
      <c r="R392" s="38">
        <f t="shared" si="95"/>
        <v>0</v>
      </c>
      <c r="S392" s="39">
        <f t="shared" si="96"/>
        <v>0</v>
      </c>
      <c r="T392" s="10">
        <f t="shared" si="97"/>
        <v>0</v>
      </c>
      <c r="U392" s="30">
        <f t="shared" si="98"/>
        <v>0</v>
      </c>
      <c r="V392" s="22">
        <f t="shared" si="99"/>
        <v>0</v>
      </c>
      <c r="W392" s="22">
        <f t="shared" si="100"/>
        <v>0</v>
      </c>
      <c r="X392" s="22">
        <f t="shared" si="101"/>
        <v>0</v>
      </c>
    </row>
    <row r="393" spans="3:24" x14ac:dyDescent="0.3">
      <c r="C393" s="23" t="str">
        <f>IF('2. Børn_indtast'!C393="","",'2. Børn_indtast'!C393)</f>
        <v/>
      </c>
      <c r="D393" s="25">
        <f>IF(Inst_typ="Vuggestue","Vuggestue",IF(Inst_typ="Børnehave","Børnehave",IF(Inst_typ="Aldersintegreret institution","Aldersintegreret institution",IF(OR(Inst_typ="Vug og BH",Inst_typ="Kombi"),'2. Børn_indtast'!D393,0))))</f>
        <v>0</v>
      </c>
      <c r="E393" s="24" t="str">
        <f>IF('2. Børn_indtast'!E393="","",'2. Børn_indtast'!E393)</f>
        <v/>
      </c>
      <c r="F393" s="24" t="str">
        <f>IF('2. Børn_indtast'!F393="","",'2. Børn_indtast'!F393)</f>
        <v/>
      </c>
      <c r="G393" s="24" t="str">
        <f>IF('2. Børn_indtast'!G393="","",'2. Børn_indtast'!G393)</f>
        <v/>
      </c>
      <c r="H393" s="25" t="str">
        <f>IF('2. Børn_indtast'!H393="","",'2. Børn_indtast'!H393)</f>
        <v/>
      </c>
      <c r="I393" s="19" t="str">
        <f t="shared" si="86"/>
        <v>-</v>
      </c>
      <c r="J393" s="21" t="str">
        <f t="shared" si="87"/>
        <v>-</v>
      </c>
      <c r="K393" s="27">
        <f t="shared" si="88"/>
        <v>0</v>
      </c>
      <c r="L393" s="27">
        <f t="shared" si="89"/>
        <v>0</v>
      </c>
      <c r="M393" s="10">
        <f t="shared" si="90"/>
        <v>0</v>
      </c>
      <c r="N393" s="30">
        <f t="shared" si="91"/>
        <v>0</v>
      </c>
      <c r="O393" s="10">
        <f t="shared" si="92"/>
        <v>0</v>
      </c>
      <c r="P393" s="30">
        <f t="shared" si="93"/>
        <v>0</v>
      </c>
      <c r="Q393" s="27">
        <f t="shared" si="94"/>
        <v>0</v>
      </c>
      <c r="R393" s="38">
        <f t="shared" si="95"/>
        <v>0</v>
      </c>
      <c r="S393" s="39">
        <f t="shared" si="96"/>
        <v>0</v>
      </c>
      <c r="T393" s="10">
        <f t="shared" si="97"/>
        <v>0</v>
      </c>
      <c r="U393" s="30">
        <f t="shared" si="98"/>
        <v>0</v>
      </c>
      <c r="V393" s="22">
        <f t="shared" si="99"/>
        <v>0</v>
      </c>
      <c r="W393" s="22">
        <f t="shared" si="100"/>
        <v>0</v>
      </c>
      <c r="X393" s="22">
        <f t="shared" si="101"/>
        <v>0</v>
      </c>
    </row>
    <row r="394" spans="3:24" x14ac:dyDescent="0.3">
      <c r="C394" s="23" t="str">
        <f>IF('2. Børn_indtast'!C394="","",'2. Børn_indtast'!C394)</f>
        <v/>
      </c>
      <c r="D394" s="25">
        <f>IF(Inst_typ="Vuggestue","Vuggestue",IF(Inst_typ="Børnehave","Børnehave",IF(Inst_typ="Aldersintegreret institution","Aldersintegreret institution",IF(OR(Inst_typ="Vug og BH",Inst_typ="Kombi"),'2. Børn_indtast'!D394,0))))</f>
        <v>0</v>
      </c>
      <c r="E394" s="24" t="str">
        <f>IF('2. Børn_indtast'!E394="","",'2. Børn_indtast'!E394)</f>
        <v/>
      </c>
      <c r="F394" s="24" t="str">
        <f>IF('2. Børn_indtast'!F394="","",'2. Børn_indtast'!F394)</f>
        <v/>
      </c>
      <c r="G394" s="24" t="str">
        <f>IF('2. Børn_indtast'!G394="","",'2. Børn_indtast'!G394)</f>
        <v/>
      </c>
      <c r="H394" s="25" t="str">
        <f>IF('2. Børn_indtast'!H394="","",'2. Børn_indtast'!H394)</f>
        <v/>
      </c>
      <c r="I394" s="19" t="str">
        <f t="shared" si="86"/>
        <v>-</v>
      </c>
      <c r="J394" s="21" t="str">
        <f t="shared" si="87"/>
        <v>-</v>
      </c>
      <c r="K394" s="27">
        <f t="shared" si="88"/>
        <v>0</v>
      </c>
      <c r="L394" s="27">
        <f t="shared" si="89"/>
        <v>0</v>
      </c>
      <c r="M394" s="10">
        <f t="shared" si="90"/>
        <v>0</v>
      </c>
      <c r="N394" s="30">
        <f t="shared" si="91"/>
        <v>0</v>
      </c>
      <c r="O394" s="10">
        <f t="shared" si="92"/>
        <v>0</v>
      </c>
      <c r="P394" s="30">
        <f t="shared" si="93"/>
        <v>0</v>
      </c>
      <c r="Q394" s="27">
        <f t="shared" si="94"/>
        <v>0</v>
      </c>
      <c r="R394" s="38">
        <f t="shared" si="95"/>
        <v>0</v>
      </c>
      <c r="S394" s="39">
        <f t="shared" si="96"/>
        <v>0</v>
      </c>
      <c r="T394" s="10">
        <f t="shared" si="97"/>
        <v>0</v>
      </c>
      <c r="U394" s="30">
        <f t="shared" si="98"/>
        <v>0</v>
      </c>
      <c r="V394" s="22">
        <f t="shared" si="99"/>
        <v>0</v>
      </c>
      <c r="W394" s="22">
        <f t="shared" si="100"/>
        <v>0</v>
      </c>
      <c r="X394" s="22">
        <f t="shared" si="101"/>
        <v>0</v>
      </c>
    </row>
    <row r="395" spans="3:24" x14ac:dyDescent="0.3">
      <c r="C395" s="23" t="str">
        <f>IF('2. Børn_indtast'!C395="","",'2. Børn_indtast'!C395)</f>
        <v/>
      </c>
      <c r="D395" s="25">
        <f>IF(Inst_typ="Vuggestue","Vuggestue",IF(Inst_typ="Børnehave","Børnehave",IF(Inst_typ="Aldersintegreret institution","Aldersintegreret institution",IF(OR(Inst_typ="Vug og BH",Inst_typ="Kombi"),'2. Børn_indtast'!D395,0))))</f>
        <v>0</v>
      </c>
      <c r="E395" s="24" t="str">
        <f>IF('2. Børn_indtast'!E395="","",'2. Børn_indtast'!E395)</f>
        <v/>
      </c>
      <c r="F395" s="24" t="str">
        <f>IF('2. Børn_indtast'!F395="","",'2. Børn_indtast'!F395)</f>
        <v/>
      </c>
      <c r="G395" s="24" t="str">
        <f>IF('2. Børn_indtast'!G395="","",'2. Børn_indtast'!G395)</f>
        <v/>
      </c>
      <c r="H395" s="25" t="str">
        <f>IF('2. Børn_indtast'!H395="","",'2. Børn_indtast'!H395)</f>
        <v/>
      </c>
      <c r="I395" s="19" t="str">
        <f t="shared" si="86"/>
        <v>-</v>
      </c>
      <c r="J395" s="21" t="str">
        <f t="shared" si="87"/>
        <v>-</v>
      </c>
      <c r="K395" s="27">
        <f t="shared" si="88"/>
        <v>0</v>
      </c>
      <c r="L395" s="27">
        <f t="shared" si="89"/>
        <v>0</v>
      </c>
      <c r="M395" s="10">
        <f t="shared" si="90"/>
        <v>0</v>
      </c>
      <c r="N395" s="30">
        <f t="shared" si="91"/>
        <v>0</v>
      </c>
      <c r="O395" s="10">
        <f t="shared" si="92"/>
        <v>0</v>
      </c>
      <c r="P395" s="30">
        <f t="shared" si="93"/>
        <v>0</v>
      </c>
      <c r="Q395" s="27">
        <f t="shared" si="94"/>
        <v>0</v>
      </c>
      <c r="R395" s="38">
        <f t="shared" si="95"/>
        <v>0</v>
      </c>
      <c r="S395" s="39">
        <f t="shared" si="96"/>
        <v>0</v>
      </c>
      <c r="T395" s="10">
        <f t="shared" si="97"/>
        <v>0</v>
      </c>
      <c r="U395" s="30">
        <f t="shared" si="98"/>
        <v>0</v>
      </c>
      <c r="V395" s="22">
        <f t="shared" si="99"/>
        <v>0</v>
      </c>
      <c r="W395" s="22">
        <f t="shared" si="100"/>
        <v>0</v>
      </c>
      <c r="X395" s="22">
        <f t="shared" si="101"/>
        <v>0</v>
      </c>
    </row>
    <row r="396" spans="3:24" x14ac:dyDescent="0.3">
      <c r="C396" s="23" t="str">
        <f>IF('2. Børn_indtast'!C396="","",'2. Børn_indtast'!C396)</f>
        <v/>
      </c>
      <c r="D396" s="25">
        <f>IF(Inst_typ="Vuggestue","Vuggestue",IF(Inst_typ="Børnehave","Børnehave",IF(Inst_typ="Aldersintegreret institution","Aldersintegreret institution",IF(OR(Inst_typ="Vug og BH",Inst_typ="Kombi"),'2. Børn_indtast'!D396,0))))</f>
        <v>0</v>
      </c>
      <c r="E396" s="24" t="str">
        <f>IF('2. Børn_indtast'!E396="","",'2. Børn_indtast'!E396)</f>
        <v/>
      </c>
      <c r="F396" s="24" t="str">
        <f>IF('2. Børn_indtast'!F396="","",'2. Børn_indtast'!F396)</f>
        <v/>
      </c>
      <c r="G396" s="24" t="str">
        <f>IF('2. Børn_indtast'!G396="","",'2. Børn_indtast'!G396)</f>
        <v/>
      </c>
      <c r="H396" s="25" t="str">
        <f>IF('2. Børn_indtast'!H396="","",'2. Børn_indtast'!H396)</f>
        <v/>
      </c>
      <c r="I396" s="19" t="str">
        <f t="shared" si="86"/>
        <v>-</v>
      </c>
      <c r="J396" s="21" t="str">
        <f t="shared" si="87"/>
        <v>-</v>
      </c>
      <c r="K396" s="27">
        <f t="shared" si="88"/>
        <v>0</v>
      </c>
      <c r="L396" s="27">
        <f t="shared" si="89"/>
        <v>0</v>
      </c>
      <c r="M396" s="10">
        <f t="shared" si="90"/>
        <v>0</v>
      </c>
      <c r="N396" s="30">
        <f t="shared" si="91"/>
        <v>0</v>
      </c>
      <c r="O396" s="10">
        <f t="shared" si="92"/>
        <v>0</v>
      </c>
      <c r="P396" s="30">
        <f t="shared" si="93"/>
        <v>0</v>
      </c>
      <c r="Q396" s="27">
        <f t="shared" si="94"/>
        <v>0</v>
      </c>
      <c r="R396" s="38">
        <f t="shared" si="95"/>
        <v>0</v>
      </c>
      <c r="S396" s="39">
        <f t="shared" si="96"/>
        <v>0</v>
      </c>
      <c r="T396" s="10">
        <f t="shared" si="97"/>
        <v>0</v>
      </c>
      <c r="U396" s="30">
        <f t="shared" si="98"/>
        <v>0</v>
      </c>
      <c r="V396" s="22">
        <f t="shared" si="99"/>
        <v>0</v>
      </c>
      <c r="W396" s="22">
        <f t="shared" si="100"/>
        <v>0</v>
      </c>
      <c r="X396" s="22">
        <f t="shared" si="101"/>
        <v>0</v>
      </c>
    </row>
    <row r="397" spans="3:24" x14ac:dyDescent="0.3">
      <c r="C397" s="23" t="str">
        <f>IF('2. Børn_indtast'!C397="","",'2. Børn_indtast'!C397)</f>
        <v/>
      </c>
      <c r="D397" s="25">
        <f>IF(Inst_typ="Vuggestue","Vuggestue",IF(Inst_typ="Børnehave","Børnehave",IF(Inst_typ="Aldersintegreret institution","Aldersintegreret institution",IF(OR(Inst_typ="Vug og BH",Inst_typ="Kombi"),'2. Børn_indtast'!D397,0))))</f>
        <v>0</v>
      </c>
      <c r="E397" s="24" t="str">
        <f>IF('2. Børn_indtast'!E397="","",'2. Børn_indtast'!E397)</f>
        <v/>
      </c>
      <c r="F397" s="24" t="str">
        <f>IF('2. Børn_indtast'!F397="","",'2. Børn_indtast'!F397)</f>
        <v/>
      </c>
      <c r="G397" s="24" t="str">
        <f>IF('2. Børn_indtast'!G397="","",'2. Børn_indtast'!G397)</f>
        <v/>
      </c>
      <c r="H397" s="25" t="str">
        <f>IF('2. Børn_indtast'!H397="","",'2. Børn_indtast'!H397)</f>
        <v/>
      </c>
      <c r="I397" s="19" t="str">
        <f t="shared" si="86"/>
        <v>-</v>
      </c>
      <c r="J397" s="21" t="str">
        <f t="shared" si="87"/>
        <v>-</v>
      </c>
      <c r="K397" s="27">
        <f t="shared" si="88"/>
        <v>0</v>
      </c>
      <c r="L397" s="27">
        <f t="shared" si="89"/>
        <v>0</v>
      </c>
      <c r="M397" s="10">
        <f t="shared" si="90"/>
        <v>0</v>
      </c>
      <c r="N397" s="30">
        <f t="shared" si="91"/>
        <v>0</v>
      </c>
      <c r="O397" s="10">
        <f t="shared" si="92"/>
        <v>0</v>
      </c>
      <c r="P397" s="30">
        <f t="shared" si="93"/>
        <v>0</v>
      </c>
      <c r="Q397" s="27">
        <f t="shared" si="94"/>
        <v>0</v>
      </c>
      <c r="R397" s="38">
        <f t="shared" si="95"/>
        <v>0</v>
      </c>
      <c r="S397" s="39">
        <f t="shared" si="96"/>
        <v>0</v>
      </c>
      <c r="T397" s="10">
        <f t="shared" si="97"/>
        <v>0</v>
      </c>
      <c r="U397" s="30">
        <f t="shared" si="98"/>
        <v>0</v>
      </c>
      <c r="V397" s="22">
        <f t="shared" si="99"/>
        <v>0</v>
      </c>
      <c r="W397" s="22">
        <f t="shared" si="100"/>
        <v>0</v>
      </c>
      <c r="X397" s="22">
        <f t="shared" si="101"/>
        <v>0</v>
      </c>
    </row>
    <row r="398" spans="3:24" x14ac:dyDescent="0.3">
      <c r="C398" s="23" t="str">
        <f>IF('2. Børn_indtast'!C398="","",'2. Børn_indtast'!C398)</f>
        <v/>
      </c>
      <c r="D398" s="25">
        <f>IF(Inst_typ="Vuggestue","Vuggestue",IF(Inst_typ="Børnehave","Børnehave",IF(Inst_typ="Aldersintegreret institution","Aldersintegreret institution",IF(OR(Inst_typ="Vug og BH",Inst_typ="Kombi"),'2. Børn_indtast'!D398,0))))</f>
        <v>0</v>
      </c>
      <c r="E398" s="24" t="str">
        <f>IF('2. Børn_indtast'!E398="","",'2. Børn_indtast'!E398)</f>
        <v/>
      </c>
      <c r="F398" s="24" t="str">
        <f>IF('2. Børn_indtast'!F398="","",'2. Børn_indtast'!F398)</f>
        <v/>
      </c>
      <c r="G398" s="24" t="str">
        <f>IF('2. Børn_indtast'!G398="","",'2. Børn_indtast'!G398)</f>
        <v/>
      </c>
      <c r="H398" s="25" t="str">
        <f>IF('2. Børn_indtast'!H398="","",'2. Børn_indtast'!H398)</f>
        <v/>
      </c>
      <c r="I398" s="19" t="str">
        <f t="shared" si="86"/>
        <v>-</v>
      </c>
      <c r="J398" s="21" t="str">
        <f t="shared" si="87"/>
        <v>-</v>
      </c>
      <c r="K398" s="27">
        <f t="shared" si="88"/>
        <v>0</v>
      </c>
      <c r="L398" s="27">
        <f t="shared" si="89"/>
        <v>0</v>
      </c>
      <c r="M398" s="10">
        <f t="shared" si="90"/>
        <v>0</v>
      </c>
      <c r="N398" s="30">
        <f t="shared" si="91"/>
        <v>0</v>
      </c>
      <c r="O398" s="10">
        <f t="shared" si="92"/>
        <v>0</v>
      </c>
      <c r="P398" s="30">
        <f t="shared" si="93"/>
        <v>0</v>
      </c>
      <c r="Q398" s="27">
        <f t="shared" si="94"/>
        <v>0</v>
      </c>
      <c r="R398" s="38">
        <f t="shared" si="95"/>
        <v>0</v>
      </c>
      <c r="S398" s="39">
        <f t="shared" si="96"/>
        <v>0</v>
      </c>
      <c r="T398" s="10">
        <f t="shared" si="97"/>
        <v>0</v>
      </c>
      <c r="U398" s="30">
        <f t="shared" si="98"/>
        <v>0</v>
      </c>
      <c r="V398" s="22">
        <f t="shared" si="99"/>
        <v>0</v>
      </c>
      <c r="W398" s="22">
        <f t="shared" si="100"/>
        <v>0</v>
      </c>
      <c r="X398" s="22">
        <f t="shared" si="101"/>
        <v>0</v>
      </c>
    </row>
    <row r="399" spans="3:24" x14ac:dyDescent="0.3">
      <c r="C399" s="23" t="str">
        <f>IF('2. Børn_indtast'!C399="","",'2. Børn_indtast'!C399)</f>
        <v/>
      </c>
      <c r="D399" s="25">
        <f>IF(Inst_typ="Vuggestue","Vuggestue",IF(Inst_typ="Børnehave","Børnehave",IF(Inst_typ="Aldersintegreret institution","Aldersintegreret institution",IF(OR(Inst_typ="Vug og BH",Inst_typ="Kombi"),'2. Børn_indtast'!D399,0))))</f>
        <v>0</v>
      </c>
      <c r="E399" s="24" t="str">
        <f>IF('2. Børn_indtast'!E399="","",'2. Børn_indtast'!E399)</f>
        <v/>
      </c>
      <c r="F399" s="24" t="str">
        <f>IF('2. Børn_indtast'!F399="","",'2. Børn_indtast'!F399)</f>
        <v/>
      </c>
      <c r="G399" s="24" t="str">
        <f>IF('2. Børn_indtast'!G399="","",'2. Børn_indtast'!G399)</f>
        <v/>
      </c>
      <c r="H399" s="25" t="str">
        <f>IF('2. Børn_indtast'!H399="","",'2. Børn_indtast'!H399)</f>
        <v/>
      </c>
      <c r="I399" s="19" t="str">
        <f t="shared" si="86"/>
        <v>-</v>
      </c>
      <c r="J399" s="21" t="str">
        <f t="shared" si="87"/>
        <v>-</v>
      </c>
      <c r="K399" s="27">
        <f t="shared" si="88"/>
        <v>0</v>
      </c>
      <c r="L399" s="27">
        <f t="shared" si="89"/>
        <v>0</v>
      </c>
      <c r="M399" s="10">
        <f t="shared" si="90"/>
        <v>0</v>
      </c>
      <c r="N399" s="30">
        <f t="shared" si="91"/>
        <v>0</v>
      </c>
      <c r="O399" s="10">
        <f t="shared" si="92"/>
        <v>0</v>
      </c>
      <c r="P399" s="30">
        <f t="shared" si="93"/>
        <v>0</v>
      </c>
      <c r="Q399" s="27">
        <f t="shared" si="94"/>
        <v>0</v>
      </c>
      <c r="R399" s="38">
        <f t="shared" si="95"/>
        <v>0</v>
      </c>
      <c r="S399" s="39">
        <f t="shared" si="96"/>
        <v>0</v>
      </c>
      <c r="T399" s="10">
        <f t="shared" si="97"/>
        <v>0</v>
      </c>
      <c r="U399" s="30">
        <f t="shared" si="98"/>
        <v>0</v>
      </c>
      <c r="V399" s="22">
        <f t="shared" si="99"/>
        <v>0</v>
      </c>
      <c r="W399" s="22">
        <f t="shared" si="100"/>
        <v>0</v>
      </c>
      <c r="X399" s="22">
        <f t="shared" si="101"/>
        <v>0</v>
      </c>
    </row>
    <row r="400" spans="3:24" x14ac:dyDescent="0.3">
      <c r="C400" s="23" t="str">
        <f>IF('2. Børn_indtast'!C400="","",'2. Børn_indtast'!C400)</f>
        <v/>
      </c>
      <c r="D400" s="25">
        <f>IF(Inst_typ="Vuggestue","Vuggestue",IF(Inst_typ="Børnehave","Børnehave",IF(Inst_typ="Aldersintegreret institution","Aldersintegreret institution",IF(OR(Inst_typ="Vug og BH",Inst_typ="Kombi"),'2. Børn_indtast'!D400,0))))</f>
        <v>0</v>
      </c>
      <c r="E400" s="24" t="str">
        <f>IF('2. Børn_indtast'!E400="","",'2. Børn_indtast'!E400)</f>
        <v/>
      </c>
      <c r="F400" s="24" t="str">
        <f>IF('2. Børn_indtast'!F400="","",'2. Børn_indtast'!F400)</f>
        <v/>
      </c>
      <c r="G400" s="24" t="str">
        <f>IF('2. Børn_indtast'!G400="","",'2. Børn_indtast'!G400)</f>
        <v/>
      </c>
      <c r="H400" s="25" t="str">
        <f>IF('2. Børn_indtast'!H400="","",'2. Børn_indtast'!H400)</f>
        <v/>
      </c>
      <c r="I400" s="19" t="str">
        <f t="shared" si="86"/>
        <v>-</v>
      </c>
      <c r="J400" s="21" t="str">
        <f t="shared" si="87"/>
        <v>-</v>
      </c>
      <c r="K400" s="27">
        <f t="shared" si="88"/>
        <v>0</v>
      </c>
      <c r="L400" s="27">
        <f t="shared" si="89"/>
        <v>0</v>
      </c>
      <c r="M400" s="10">
        <f t="shared" si="90"/>
        <v>0</v>
      </c>
      <c r="N400" s="30">
        <f t="shared" si="91"/>
        <v>0</v>
      </c>
      <c r="O400" s="10">
        <f t="shared" si="92"/>
        <v>0</v>
      </c>
      <c r="P400" s="30">
        <f t="shared" si="93"/>
        <v>0</v>
      </c>
      <c r="Q400" s="27">
        <f t="shared" si="94"/>
        <v>0</v>
      </c>
      <c r="R400" s="38">
        <f t="shared" si="95"/>
        <v>0</v>
      </c>
      <c r="S400" s="39">
        <f t="shared" si="96"/>
        <v>0</v>
      </c>
      <c r="T400" s="10">
        <f t="shared" si="97"/>
        <v>0</v>
      </c>
      <c r="U400" s="30">
        <f t="shared" si="98"/>
        <v>0</v>
      </c>
      <c r="V400" s="22">
        <f t="shared" si="99"/>
        <v>0</v>
      </c>
      <c r="W400" s="22">
        <f t="shared" si="100"/>
        <v>0</v>
      </c>
      <c r="X400" s="22">
        <f t="shared" si="101"/>
        <v>0</v>
      </c>
    </row>
    <row r="401" spans="3:24" x14ac:dyDescent="0.3">
      <c r="C401" s="23" t="str">
        <f>IF('2. Børn_indtast'!C401="","",'2. Børn_indtast'!C401)</f>
        <v/>
      </c>
      <c r="D401" s="25">
        <f>IF(Inst_typ="Vuggestue","Vuggestue",IF(Inst_typ="Børnehave","Børnehave",IF(Inst_typ="Aldersintegreret institution","Aldersintegreret institution",IF(OR(Inst_typ="Vug og BH",Inst_typ="Kombi"),'2. Børn_indtast'!D401,0))))</f>
        <v>0</v>
      </c>
      <c r="E401" s="24" t="str">
        <f>IF('2. Børn_indtast'!E401="","",'2. Børn_indtast'!E401)</f>
        <v/>
      </c>
      <c r="F401" s="24" t="str">
        <f>IF('2. Børn_indtast'!F401="","",'2. Børn_indtast'!F401)</f>
        <v/>
      </c>
      <c r="G401" s="24" t="str">
        <f>IF('2. Børn_indtast'!G401="","",'2. Børn_indtast'!G401)</f>
        <v/>
      </c>
      <c r="H401" s="25" t="str">
        <f>IF('2. Børn_indtast'!H401="","",'2. Børn_indtast'!H401)</f>
        <v/>
      </c>
      <c r="I401" s="19" t="str">
        <f t="shared" si="86"/>
        <v>-</v>
      </c>
      <c r="J401" s="21" t="str">
        <f t="shared" si="87"/>
        <v>-</v>
      </c>
      <c r="K401" s="27">
        <f t="shared" si="88"/>
        <v>0</v>
      </c>
      <c r="L401" s="27">
        <f t="shared" si="89"/>
        <v>0</v>
      </c>
      <c r="M401" s="10">
        <f t="shared" si="90"/>
        <v>0</v>
      </c>
      <c r="N401" s="30">
        <f t="shared" si="91"/>
        <v>0</v>
      </c>
      <c r="O401" s="10">
        <f t="shared" si="92"/>
        <v>0</v>
      </c>
      <c r="P401" s="30">
        <f t="shared" si="93"/>
        <v>0</v>
      </c>
      <c r="Q401" s="27">
        <f t="shared" si="94"/>
        <v>0</v>
      </c>
      <c r="R401" s="38">
        <f t="shared" si="95"/>
        <v>0</v>
      </c>
      <c r="S401" s="39">
        <f t="shared" si="96"/>
        <v>0</v>
      </c>
      <c r="T401" s="10">
        <f t="shared" si="97"/>
        <v>0</v>
      </c>
      <c r="U401" s="30">
        <f t="shared" si="98"/>
        <v>0</v>
      </c>
      <c r="V401" s="22">
        <f t="shared" si="99"/>
        <v>0</v>
      </c>
      <c r="W401" s="22">
        <f t="shared" si="100"/>
        <v>0</v>
      </c>
      <c r="X401" s="22">
        <f t="shared" si="101"/>
        <v>0</v>
      </c>
    </row>
    <row r="402" spans="3:24" x14ac:dyDescent="0.3">
      <c r="C402" s="23" t="str">
        <f>IF('2. Børn_indtast'!C402="","",'2. Børn_indtast'!C402)</f>
        <v/>
      </c>
      <c r="D402" s="25">
        <f>IF(Inst_typ="Vuggestue","Vuggestue",IF(Inst_typ="Børnehave","Børnehave",IF(Inst_typ="Aldersintegreret institution","Aldersintegreret institution",IF(OR(Inst_typ="Vug og BH",Inst_typ="Kombi"),'2. Børn_indtast'!D402,0))))</f>
        <v>0</v>
      </c>
      <c r="E402" s="24" t="str">
        <f>IF('2. Børn_indtast'!E402="","",'2. Børn_indtast'!E402)</f>
        <v/>
      </c>
      <c r="F402" s="24" t="str">
        <f>IF('2. Børn_indtast'!F402="","",'2. Børn_indtast'!F402)</f>
        <v/>
      </c>
      <c r="G402" s="24" t="str">
        <f>IF('2. Børn_indtast'!G402="","",'2. Børn_indtast'!G402)</f>
        <v/>
      </c>
      <c r="H402" s="25" t="str">
        <f>IF('2. Børn_indtast'!H402="","",'2. Børn_indtast'!H402)</f>
        <v/>
      </c>
      <c r="I402" s="19" t="str">
        <f t="shared" si="86"/>
        <v>-</v>
      </c>
      <c r="J402" s="21" t="str">
        <f t="shared" si="87"/>
        <v>-</v>
      </c>
      <c r="K402" s="27">
        <f t="shared" si="88"/>
        <v>0</v>
      </c>
      <c r="L402" s="27">
        <f t="shared" si="89"/>
        <v>0</v>
      </c>
      <c r="M402" s="10">
        <f t="shared" si="90"/>
        <v>0</v>
      </c>
      <c r="N402" s="30">
        <f t="shared" si="91"/>
        <v>0</v>
      </c>
      <c r="O402" s="10">
        <f t="shared" si="92"/>
        <v>0</v>
      </c>
      <c r="P402" s="30">
        <f t="shared" si="93"/>
        <v>0</v>
      </c>
      <c r="Q402" s="27">
        <f t="shared" si="94"/>
        <v>0</v>
      </c>
      <c r="R402" s="38">
        <f t="shared" si="95"/>
        <v>0</v>
      </c>
      <c r="S402" s="39">
        <f t="shared" si="96"/>
        <v>0</v>
      </c>
      <c r="T402" s="10">
        <f t="shared" si="97"/>
        <v>0</v>
      </c>
      <c r="U402" s="30">
        <f t="shared" si="98"/>
        <v>0</v>
      </c>
      <c r="V402" s="22">
        <f t="shared" si="99"/>
        <v>0</v>
      </c>
      <c r="W402" s="22">
        <f t="shared" si="100"/>
        <v>0</v>
      </c>
      <c r="X402" s="22">
        <f t="shared" si="101"/>
        <v>0</v>
      </c>
    </row>
    <row r="403" spans="3:24" x14ac:dyDescent="0.3">
      <c r="C403" s="23" t="str">
        <f>IF('2. Børn_indtast'!C403="","",'2. Børn_indtast'!C403)</f>
        <v/>
      </c>
      <c r="D403" s="25">
        <f>IF(Inst_typ="Vuggestue","Vuggestue",IF(Inst_typ="Børnehave","Børnehave",IF(Inst_typ="Aldersintegreret institution","Aldersintegreret institution",IF(OR(Inst_typ="Vug og BH",Inst_typ="Kombi"),'2. Børn_indtast'!D403,0))))</f>
        <v>0</v>
      </c>
      <c r="E403" s="24" t="str">
        <f>IF('2. Børn_indtast'!E403="","",'2. Børn_indtast'!E403)</f>
        <v/>
      </c>
      <c r="F403" s="24" t="str">
        <f>IF('2. Børn_indtast'!F403="","",'2. Børn_indtast'!F403)</f>
        <v/>
      </c>
      <c r="G403" s="24" t="str">
        <f>IF('2. Børn_indtast'!G403="","",'2. Børn_indtast'!G403)</f>
        <v/>
      </c>
      <c r="H403" s="25" t="str">
        <f>IF('2. Børn_indtast'!H403="","",'2. Børn_indtast'!H403)</f>
        <v/>
      </c>
      <c r="I403" s="19" t="str">
        <f t="shared" ref="I403:I466" si="102">IF(E403="","-",IF(D403="Vuggestue","Ikke relevant",IF(D403="Børnehave","Ikke relevant",IF(D403="Aldersintegreret institution",IF(opryk_regel=1,DATE(YEAR(E403)+opryk_aar,MONTH(E403)+opryk_maaned,DAY(E403)-DAY(E403)+1),DATE(YEAR(E403)+opryk_aar,MONTH(E403)+opryk_maaned,DAY(E403)))))))</f>
        <v>-</v>
      </c>
      <c r="J403" s="21" t="str">
        <f t="shared" si="87"/>
        <v>-</v>
      </c>
      <c r="K403" s="27">
        <f t="shared" si="88"/>
        <v>0</v>
      </c>
      <c r="L403" s="27">
        <f t="shared" si="89"/>
        <v>0</v>
      </c>
      <c r="M403" s="10">
        <f t="shared" si="90"/>
        <v>0</v>
      </c>
      <c r="N403" s="30">
        <f t="shared" si="91"/>
        <v>0</v>
      </c>
      <c r="O403" s="10">
        <f t="shared" si="92"/>
        <v>0</v>
      </c>
      <c r="P403" s="30">
        <f t="shared" si="93"/>
        <v>0</v>
      </c>
      <c r="Q403" s="27">
        <f t="shared" si="94"/>
        <v>0</v>
      </c>
      <c r="R403" s="38">
        <f t="shared" si="95"/>
        <v>0</v>
      </c>
      <c r="S403" s="39">
        <f t="shared" si="96"/>
        <v>0</v>
      </c>
      <c r="T403" s="10">
        <f t="shared" si="97"/>
        <v>0</v>
      </c>
      <c r="U403" s="30">
        <f t="shared" si="98"/>
        <v>0</v>
      </c>
      <c r="V403" s="22">
        <f t="shared" si="99"/>
        <v>0</v>
      </c>
      <c r="W403" s="22">
        <f t="shared" si="100"/>
        <v>0</v>
      </c>
      <c r="X403" s="22">
        <f t="shared" si="101"/>
        <v>0</v>
      </c>
    </row>
    <row r="404" spans="3:24" x14ac:dyDescent="0.3">
      <c r="C404" s="23" t="str">
        <f>IF('2. Børn_indtast'!C404="","",'2. Børn_indtast'!C404)</f>
        <v/>
      </c>
      <c r="D404" s="25">
        <f>IF(Inst_typ="Vuggestue","Vuggestue",IF(Inst_typ="Børnehave","Børnehave",IF(Inst_typ="Aldersintegreret institution","Aldersintegreret institution",IF(OR(Inst_typ="Vug og BH",Inst_typ="Kombi"),'2. Børn_indtast'!D404,0))))</f>
        <v>0</v>
      </c>
      <c r="E404" s="24" t="str">
        <f>IF('2. Børn_indtast'!E404="","",'2. Børn_indtast'!E404)</f>
        <v/>
      </c>
      <c r="F404" s="24" t="str">
        <f>IF('2. Børn_indtast'!F404="","",'2. Børn_indtast'!F404)</f>
        <v/>
      </c>
      <c r="G404" s="24" t="str">
        <f>IF('2. Børn_indtast'!G404="","",'2. Børn_indtast'!G404)</f>
        <v/>
      </c>
      <c r="H404" s="25" t="str">
        <f>IF('2. Børn_indtast'!H404="","",'2. Børn_indtast'!H404)</f>
        <v/>
      </c>
      <c r="I404" s="19" t="str">
        <f t="shared" si="102"/>
        <v>-</v>
      </c>
      <c r="J404" s="21" t="str">
        <f t="shared" ref="J404:J467" si="103">IF(E404="","-",DATE(YEAR(E404)+3,MONTH(E404)+1,DAY(E404)-DAY(E404)+1))</f>
        <v>-</v>
      </c>
      <c r="K404" s="27">
        <f t="shared" ref="K404:K467" si="104">IF(H404="",0,IF(AND(H404&gt;0,OR(H404&lt;25,H404=25)),0.5,IF(OR(AND(H404&gt;25,H404&lt;35),H404=35),0.75,IF(H404&gt;35,1,0))))</f>
        <v>0</v>
      </c>
      <c r="L404" s="27">
        <f t="shared" ref="L404:L467" si="105">IF(OR(F404="",G404=""),0,IF(D404="Børnehave",0,IF(D404="Vuggestue",G404-F404+1,IF(D404="Aldersintegreret institution",
IF(G404&lt;I404,G404-F404+1,
IF(AND(F404&lt;I404,G404&gt;=I404),I404-F404,
IF(I404&gt;=F404,0,0)))))))</f>
        <v>0</v>
      </c>
      <c r="M404" s="10">
        <f t="shared" ref="M404:M467" si="106">IF(OR(F404="",G404=""),0,IF(OR(D404="Vuggestue",D404="Aldersintegreret institution"),0,
IF(AND(F404&lt;J404,G404&lt;J404),G404-F404+1,
IF(AND(F404&lt;J404,G404&gt;=J404),J404-F404,
IF(F404&gt;=J404,0)))))</f>
        <v>0</v>
      </c>
      <c r="N404" s="30">
        <f t="shared" ref="N404:N467" si="107">IF(OR(F404="",G404=""),0,IF(OR(D404="Vuggestue",D404="Aldersintegreret institution"),0,
IF(F404&gt;=J404,G404-F404+1,
IF(AND(F404&lt;J404,G404&gt;=J404),G404-J404+1,
IF(AND(F404&lt;J404,G404&lt;J404),0)))))</f>
        <v>0</v>
      </c>
      <c r="O404" s="10">
        <f t="shared" ref="O404:O467" si="108">IF(OR(F404="",G404=""),0,
IF(OR(D404="Vuggestue",D404="Børnhave"),0,
IF(F404&gt;=J404,0,
IF(AND(F404&lt;J404,G404&lt;I404),0,
IF(AND(F404&lt;=J404,J404&lt;=I404),0,
IF(AND(F404&lt;J404,F404&lt;=I404,G404&lt;J404,I404&lt;J404),G404-I404+1,
IF(AND(F404&lt;J404,F404&lt;=I404,G404&gt;=J404,I404&lt;J404),J404-I404,
IF(AND(F404&lt;J404,F404&gt;=I404,G404&gt;=J404),J404-F404,
IF(AND(F404&lt;J404,F404&gt;=I404,G404&lt;J404),G404-F404+1,
IF(AND(F404&lt;J404,F404&gt;=I404,G404=J404),G404-F404,
))))))))))</f>
        <v>0</v>
      </c>
      <c r="P404" s="30">
        <f t="shared" ref="P404:P467" si="109">IF(OR(F404="",G404=""),0,
IF(OR(D404="Vuggestue",D404="Børnehave"),0,
IF(G404&lt;J404,0,
IF(AND(F404&gt;=I404,F404&gt;=J404),G404-F404+1,
IF(AND(F404&gt;=I404,F404&lt;J404),G404-J404+1,
IF(AND(F404&lt;=I404,I404&lt;=J404,G404&gt;=J404),G404-J404+1,
IF(AND(F404&lt;=I404,I404&gt;=J404,G404&gt;=I404),G404-I404+1,
0)))))))</f>
        <v>0</v>
      </c>
      <c r="Q404" s="27">
        <f t="shared" ref="Q404:Q467" si="110">L404/år_dage*$K404</f>
        <v>0</v>
      </c>
      <c r="R404" s="38">
        <f t="shared" ref="R404:R467" si="111">M404/år_dage*$K404</f>
        <v>0</v>
      </c>
      <c r="S404" s="39">
        <f t="shared" ref="S404:S467" si="112">N404/år_dage*$K404</f>
        <v>0</v>
      </c>
      <c r="T404" s="10">
        <f t="shared" ref="T404:T467" si="113">O404/år_dage*$K404</f>
        <v>0</v>
      </c>
      <c r="U404" s="30">
        <f t="shared" ref="U404:U467" si="114">P404/år_dage*$K404</f>
        <v>0</v>
      </c>
      <c r="V404" s="22">
        <f t="shared" ref="V404:V467" si="115">Q404</f>
        <v>0</v>
      </c>
      <c r="W404" s="22">
        <f t="shared" ref="W404:W467" si="116">IF(D404="Børnehave",R404,IF(D404="Aldersintegreret institution",T404,0))</f>
        <v>0</v>
      </c>
      <c r="X404" s="22">
        <f t="shared" ref="X404:X467" si="117">IF(D404="Børnehave",S404,IF(D404="Aldersintegreret institution",U404,0))</f>
        <v>0</v>
      </c>
    </row>
    <row r="405" spans="3:24" x14ac:dyDescent="0.3">
      <c r="C405" s="23" t="str">
        <f>IF('2. Børn_indtast'!C405="","",'2. Børn_indtast'!C405)</f>
        <v/>
      </c>
      <c r="D405" s="25">
        <f>IF(Inst_typ="Vuggestue","Vuggestue",IF(Inst_typ="Børnehave","Børnehave",IF(Inst_typ="Aldersintegreret institution","Aldersintegreret institution",IF(OR(Inst_typ="Vug og BH",Inst_typ="Kombi"),'2. Børn_indtast'!D405,0))))</f>
        <v>0</v>
      </c>
      <c r="E405" s="24" t="str">
        <f>IF('2. Børn_indtast'!E405="","",'2. Børn_indtast'!E405)</f>
        <v/>
      </c>
      <c r="F405" s="24" t="str">
        <f>IF('2. Børn_indtast'!F405="","",'2. Børn_indtast'!F405)</f>
        <v/>
      </c>
      <c r="G405" s="24" t="str">
        <f>IF('2. Børn_indtast'!G405="","",'2. Børn_indtast'!G405)</f>
        <v/>
      </c>
      <c r="H405" s="25" t="str">
        <f>IF('2. Børn_indtast'!H405="","",'2. Børn_indtast'!H405)</f>
        <v/>
      </c>
      <c r="I405" s="19" t="str">
        <f t="shared" si="102"/>
        <v>-</v>
      </c>
      <c r="J405" s="21" t="str">
        <f t="shared" si="103"/>
        <v>-</v>
      </c>
      <c r="K405" s="27">
        <f t="shared" si="104"/>
        <v>0</v>
      </c>
      <c r="L405" s="27">
        <f t="shared" si="105"/>
        <v>0</v>
      </c>
      <c r="M405" s="10">
        <f t="shared" si="106"/>
        <v>0</v>
      </c>
      <c r="N405" s="30">
        <f t="shared" si="107"/>
        <v>0</v>
      </c>
      <c r="O405" s="10">
        <f t="shared" si="108"/>
        <v>0</v>
      </c>
      <c r="P405" s="30">
        <f t="shared" si="109"/>
        <v>0</v>
      </c>
      <c r="Q405" s="27">
        <f t="shared" si="110"/>
        <v>0</v>
      </c>
      <c r="R405" s="38">
        <f t="shared" si="111"/>
        <v>0</v>
      </c>
      <c r="S405" s="39">
        <f t="shared" si="112"/>
        <v>0</v>
      </c>
      <c r="T405" s="10">
        <f t="shared" si="113"/>
        <v>0</v>
      </c>
      <c r="U405" s="30">
        <f t="shared" si="114"/>
        <v>0</v>
      </c>
      <c r="V405" s="22">
        <f t="shared" si="115"/>
        <v>0</v>
      </c>
      <c r="W405" s="22">
        <f t="shared" si="116"/>
        <v>0</v>
      </c>
      <c r="X405" s="22">
        <f t="shared" si="117"/>
        <v>0</v>
      </c>
    </row>
    <row r="406" spans="3:24" x14ac:dyDescent="0.3">
      <c r="C406" s="23" t="str">
        <f>IF('2. Børn_indtast'!C406="","",'2. Børn_indtast'!C406)</f>
        <v/>
      </c>
      <c r="D406" s="25">
        <f>IF(Inst_typ="Vuggestue","Vuggestue",IF(Inst_typ="Børnehave","Børnehave",IF(Inst_typ="Aldersintegreret institution","Aldersintegreret institution",IF(OR(Inst_typ="Vug og BH",Inst_typ="Kombi"),'2. Børn_indtast'!D406,0))))</f>
        <v>0</v>
      </c>
      <c r="E406" s="24" t="str">
        <f>IF('2. Børn_indtast'!E406="","",'2. Børn_indtast'!E406)</f>
        <v/>
      </c>
      <c r="F406" s="24" t="str">
        <f>IF('2. Børn_indtast'!F406="","",'2. Børn_indtast'!F406)</f>
        <v/>
      </c>
      <c r="G406" s="24" t="str">
        <f>IF('2. Børn_indtast'!G406="","",'2. Børn_indtast'!G406)</f>
        <v/>
      </c>
      <c r="H406" s="25" t="str">
        <f>IF('2. Børn_indtast'!H406="","",'2. Børn_indtast'!H406)</f>
        <v/>
      </c>
      <c r="I406" s="19" t="str">
        <f t="shared" si="102"/>
        <v>-</v>
      </c>
      <c r="J406" s="21" t="str">
        <f t="shared" si="103"/>
        <v>-</v>
      </c>
      <c r="K406" s="27">
        <f t="shared" si="104"/>
        <v>0</v>
      </c>
      <c r="L406" s="27">
        <f t="shared" si="105"/>
        <v>0</v>
      </c>
      <c r="M406" s="10">
        <f t="shared" si="106"/>
        <v>0</v>
      </c>
      <c r="N406" s="30">
        <f t="shared" si="107"/>
        <v>0</v>
      </c>
      <c r="O406" s="10">
        <f t="shared" si="108"/>
        <v>0</v>
      </c>
      <c r="P406" s="30">
        <f t="shared" si="109"/>
        <v>0</v>
      </c>
      <c r="Q406" s="27">
        <f t="shared" si="110"/>
        <v>0</v>
      </c>
      <c r="R406" s="38">
        <f t="shared" si="111"/>
        <v>0</v>
      </c>
      <c r="S406" s="39">
        <f t="shared" si="112"/>
        <v>0</v>
      </c>
      <c r="T406" s="10">
        <f t="shared" si="113"/>
        <v>0</v>
      </c>
      <c r="U406" s="30">
        <f t="shared" si="114"/>
        <v>0</v>
      </c>
      <c r="V406" s="22">
        <f t="shared" si="115"/>
        <v>0</v>
      </c>
      <c r="W406" s="22">
        <f t="shared" si="116"/>
        <v>0</v>
      </c>
      <c r="X406" s="22">
        <f t="shared" si="117"/>
        <v>0</v>
      </c>
    </row>
    <row r="407" spans="3:24" x14ac:dyDescent="0.3">
      <c r="C407" s="23" t="str">
        <f>IF('2. Børn_indtast'!C407="","",'2. Børn_indtast'!C407)</f>
        <v/>
      </c>
      <c r="D407" s="25">
        <f>IF(Inst_typ="Vuggestue","Vuggestue",IF(Inst_typ="Børnehave","Børnehave",IF(Inst_typ="Aldersintegreret institution","Aldersintegreret institution",IF(OR(Inst_typ="Vug og BH",Inst_typ="Kombi"),'2. Børn_indtast'!D407,0))))</f>
        <v>0</v>
      </c>
      <c r="E407" s="24" t="str">
        <f>IF('2. Børn_indtast'!E407="","",'2. Børn_indtast'!E407)</f>
        <v/>
      </c>
      <c r="F407" s="24" t="str">
        <f>IF('2. Børn_indtast'!F407="","",'2. Børn_indtast'!F407)</f>
        <v/>
      </c>
      <c r="G407" s="24" t="str">
        <f>IF('2. Børn_indtast'!G407="","",'2. Børn_indtast'!G407)</f>
        <v/>
      </c>
      <c r="H407" s="25" t="str">
        <f>IF('2. Børn_indtast'!H407="","",'2. Børn_indtast'!H407)</f>
        <v/>
      </c>
      <c r="I407" s="19" t="str">
        <f t="shared" si="102"/>
        <v>-</v>
      </c>
      <c r="J407" s="21" t="str">
        <f t="shared" si="103"/>
        <v>-</v>
      </c>
      <c r="K407" s="27">
        <f t="shared" si="104"/>
        <v>0</v>
      </c>
      <c r="L407" s="27">
        <f t="shared" si="105"/>
        <v>0</v>
      </c>
      <c r="M407" s="10">
        <f t="shared" si="106"/>
        <v>0</v>
      </c>
      <c r="N407" s="30">
        <f t="shared" si="107"/>
        <v>0</v>
      </c>
      <c r="O407" s="10">
        <f t="shared" si="108"/>
        <v>0</v>
      </c>
      <c r="P407" s="30">
        <f t="shared" si="109"/>
        <v>0</v>
      </c>
      <c r="Q407" s="27">
        <f t="shared" si="110"/>
        <v>0</v>
      </c>
      <c r="R407" s="38">
        <f t="shared" si="111"/>
        <v>0</v>
      </c>
      <c r="S407" s="39">
        <f t="shared" si="112"/>
        <v>0</v>
      </c>
      <c r="T407" s="10">
        <f t="shared" si="113"/>
        <v>0</v>
      </c>
      <c r="U407" s="30">
        <f t="shared" si="114"/>
        <v>0</v>
      </c>
      <c r="V407" s="22">
        <f t="shared" si="115"/>
        <v>0</v>
      </c>
      <c r="W407" s="22">
        <f t="shared" si="116"/>
        <v>0</v>
      </c>
      <c r="X407" s="22">
        <f t="shared" si="117"/>
        <v>0</v>
      </c>
    </row>
    <row r="408" spans="3:24" x14ac:dyDescent="0.3">
      <c r="C408" s="23" t="str">
        <f>IF('2. Børn_indtast'!C408="","",'2. Børn_indtast'!C408)</f>
        <v/>
      </c>
      <c r="D408" s="25">
        <f>IF(Inst_typ="Vuggestue","Vuggestue",IF(Inst_typ="Børnehave","Børnehave",IF(Inst_typ="Aldersintegreret institution","Aldersintegreret institution",IF(OR(Inst_typ="Vug og BH",Inst_typ="Kombi"),'2. Børn_indtast'!D408,0))))</f>
        <v>0</v>
      </c>
      <c r="E408" s="24" t="str">
        <f>IF('2. Børn_indtast'!E408="","",'2. Børn_indtast'!E408)</f>
        <v/>
      </c>
      <c r="F408" s="24" t="str">
        <f>IF('2. Børn_indtast'!F408="","",'2. Børn_indtast'!F408)</f>
        <v/>
      </c>
      <c r="G408" s="24" t="str">
        <f>IF('2. Børn_indtast'!G408="","",'2. Børn_indtast'!G408)</f>
        <v/>
      </c>
      <c r="H408" s="25" t="str">
        <f>IF('2. Børn_indtast'!H408="","",'2. Børn_indtast'!H408)</f>
        <v/>
      </c>
      <c r="I408" s="19" t="str">
        <f t="shared" si="102"/>
        <v>-</v>
      </c>
      <c r="J408" s="21" t="str">
        <f t="shared" si="103"/>
        <v>-</v>
      </c>
      <c r="K408" s="27">
        <f t="shared" si="104"/>
        <v>0</v>
      </c>
      <c r="L408" s="27">
        <f t="shared" si="105"/>
        <v>0</v>
      </c>
      <c r="M408" s="10">
        <f t="shared" si="106"/>
        <v>0</v>
      </c>
      <c r="N408" s="30">
        <f t="shared" si="107"/>
        <v>0</v>
      </c>
      <c r="O408" s="10">
        <f t="shared" si="108"/>
        <v>0</v>
      </c>
      <c r="P408" s="30">
        <f t="shared" si="109"/>
        <v>0</v>
      </c>
      <c r="Q408" s="27">
        <f t="shared" si="110"/>
        <v>0</v>
      </c>
      <c r="R408" s="38">
        <f t="shared" si="111"/>
        <v>0</v>
      </c>
      <c r="S408" s="39">
        <f t="shared" si="112"/>
        <v>0</v>
      </c>
      <c r="T408" s="10">
        <f t="shared" si="113"/>
        <v>0</v>
      </c>
      <c r="U408" s="30">
        <f t="shared" si="114"/>
        <v>0</v>
      </c>
      <c r="V408" s="22">
        <f t="shared" si="115"/>
        <v>0</v>
      </c>
      <c r="W408" s="22">
        <f t="shared" si="116"/>
        <v>0</v>
      </c>
      <c r="X408" s="22">
        <f t="shared" si="117"/>
        <v>0</v>
      </c>
    </row>
    <row r="409" spans="3:24" x14ac:dyDescent="0.3">
      <c r="C409" s="23" t="str">
        <f>IF('2. Børn_indtast'!C409="","",'2. Børn_indtast'!C409)</f>
        <v/>
      </c>
      <c r="D409" s="25">
        <f>IF(Inst_typ="Vuggestue","Vuggestue",IF(Inst_typ="Børnehave","Børnehave",IF(Inst_typ="Aldersintegreret institution","Aldersintegreret institution",IF(OR(Inst_typ="Vug og BH",Inst_typ="Kombi"),'2. Børn_indtast'!D409,0))))</f>
        <v>0</v>
      </c>
      <c r="E409" s="24" t="str">
        <f>IF('2. Børn_indtast'!E409="","",'2. Børn_indtast'!E409)</f>
        <v/>
      </c>
      <c r="F409" s="24" t="str">
        <f>IF('2. Børn_indtast'!F409="","",'2. Børn_indtast'!F409)</f>
        <v/>
      </c>
      <c r="G409" s="24" t="str">
        <f>IF('2. Børn_indtast'!G409="","",'2. Børn_indtast'!G409)</f>
        <v/>
      </c>
      <c r="H409" s="25" t="str">
        <f>IF('2. Børn_indtast'!H409="","",'2. Børn_indtast'!H409)</f>
        <v/>
      </c>
      <c r="I409" s="19" t="str">
        <f t="shared" si="102"/>
        <v>-</v>
      </c>
      <c r="J409" s="21" t="str">
        <f t="shared" si="103"/>
        <v>-</v>
      </c>
      <c r="K409" s="27">
        <f t="shared" si="104"/>
        <v>0</v>
      </c>
      <c r="L409" s="27">
        <f t="shared" si="105"/>
        <v>0</v>
      </c>
      <c r="M409" s="10">
        <f t="shared" si="106"/>
        <v>0</v>
      </c>
      <c r="N409" s="30">
        <f t="shared" si="107"/>
        <v>0</v>
      </c>
      <c r="O409" s="10">
        <f t="shared" si="108"/>
        <v>0</v>
      </c>
      <c r="P409" s="30">
        <f t="shared" si="109"/>
        <v>0</v>
      </c>
      <c r="Q409" s="27">
        <f t="shared" si="110"/>
        <v>0</v>
      </c>
      <c r="R409" s="38">
        <f t="shared" si="111"/>
        <v>0</v>
      </c>
      <c r="S409" s="39">
        <f t="shared" si="112"/>
        <v>0</v>
      </c>
      <c r="T409" s="10">
        <f t="shared" si="113"/>
        <v>0</v>
      </c>
      <c r="U409" s="30">
        <f t="shared" si="114"/>
        <v>0</v>
      </c>
      <c r="V409" s="22">
        <f t="shared" si="115"/>
        <v>0</v>
      </c>
      <c r="W409" s="22">
        <f t="shared" si="116"/>
        <v>0</v>
      </c>
      <c r="X409" s="22">
        <f t="shared" si="117"/>
        <v>0</v>
      </c>
    </row>
    <row r="410" spans="3:24" x14ac:dyDescent="0.3">
      <c r="C410" s="23" t="str">
        <f>IF('2. Børn_indtast'!C410="","",'2. Børn_indtast'!C410)</f>
        <v/>
      </c>
      <c r="D410" s="25">
        <f>IF(Inst_typ="Vuggestue","Vuggestue",IF(Inst_typ="Børnehave","Børnehave",IF(Inst_typ="Aldersintegreret institution","Aldersintegreret institution",IF(OR(Inst_typ="Vug og BH",Inst_typ="Kombi"),'2. Børn_indtast'!D410,0))))</f>
        <v>0</v>
      </c>
      <c r="E410" s="24" t="str">
        <f>IF('2. Børn_indtast'!E410="","",'2. Børn_indtast'!E410)</f>
        <v/>
      </c>
      <c r="F410" s="24" t="str">
        <f>IF('2. Børn_indtast'!F410="","",'2. Børn_indtast'!F410)</f>
        <v/>
      </c>
      <c r="G410" s="24" t="str">
        <f>IF('2. Børn_indtast'!G410="","",'2. Børn_indtast'!G410)</f>
        <v/>
      </c>
      <c r="H410" s="25" t="str">
        <f>IF('2. Børn_indtast'!H410="","",'2. Børn_indtast'!H410)</f>
        <v/>
      </c>
      <c r="I410" s="19" t="str">
        <f t="shared" si="102"/>
        <v>-</v>
      </c>
      <c r="J410" s="21" t="str">
        <f t="shared" si="103"/>
        <v>-</v>
      </c>
      <c r="K410" s="27">
        <f t="shared" si="104"/>
        <v>0</v>
      </c>
      <c r="L410" s="27">
        <f t="shared" si="105"/>
        <v>0</v>
      </c>
      <c r="M410" s="10">
        <f t="shared" si="106"/>
        <v>0</v>
      </c>
      <c r="N410" s="30">
        <f t="shared" si="107"/>
        <v>0</v>
      </c>
      <c r="O410" s="10">
        <f t="shared" si="108"/>
        <v>0</v>
      </c>
      <c r="P410" s="30">
        <f t="shared" si="109"/>
        <v>0</v>
      </c>
      <c r="Q410" s="27">
        <f t="shared" si="110"/>
        <v>0</v>
      </c>
      <c r="R410" s="38">
        <f t="shared" si="111"/>
        <v>0</v>
      </c>
      <c r="S410" s="39">
        <f t="shared" si="112"/>
        <v>0</v>
      </c>
      <c r="T410" s="10">
        <f t="shared" si="113"/>
        <v>0</v>
      </c>
      <c r="U410" s="30">
        <f t="shared" si="114"/>
        <v>0</v>
      </c>
      <c r="V410" s="22">
        <f t="shared" si="115"/>
        <v>0</v>
      </c>
      <c r="W410" s="22">
        <f t="shared" si="116"/>
        <v>0</v>
      </c>
      <c r="X410" s="22">
        <f t="shared" si="117"/>
        <v>0</v>
      </c>
    </row>
    <row r="411" spans="3:24" x14ac:dyDescent="0.3">
      <c r="C411" s="23" t="str">
        <f>IF('2. Børn_indtast'!C411="","",'2. Børn_indtast'!C411)</f>
        <v/>
      </c>
      <c r="D411" s="25">
        <f>IF(Inst_typ="Vuggestue","Vuggestue",IF(Inst_typ="Børnehave","Børnehave",IF(Inst_typ="Aldersintegreret institution","Aldersintegreret institution",IF(OR(Inst_typ="Vug og BH",Inst_typ="Kombi"),'2. Børn_indtast'!D411,0))))</f>
        <v>0</v>
      </c>
      <c r="E411" s="24" t="str">
        <f>IF('2. Børn_indtast'!E411="","",'2. Børn_indtast'!E411)</f>
        <v/>
      </c>
      <c r="F411" s="24" t="str">
        <f>IF('2. Børn_indtast'!F411="","",'2. Børn_indtast'!F411)</f>
        <v/>
      </c>
      <c r="G411" s="24" t="str">
        <f>IF('2. Børn_indtast'!G411="","",'2. Børn_indtast'!G411)</f>
        <v/>
      </c>
      <c r="H411" s="25" t="str">
        <f>IF('2. Børn_indtast'!H411="","",'2. Børn_indtast'!H411)</f>
        <v/>
      </c>
      <c r="I411" s="19" t="str">
        <f t="shared" si="102"/>
        <v>-</v>
      </c>
      <c r="J411" s="21" t="str">
        <f t="shared" si="103"/>
        <v>-</v>
      </c>
      <c r="K411" s="27">
        <f t="shared" si="104"/>
        <v>0</v>
      </c>
      <c r="L411" s="27">
        <f t="shared" si="105"/>
        <v>0</v>
      </c>
      <c r="M411" s="10">
        <f t="shared" si="106"/>
        <v>0</v>
      </c>
      <c r="N411" s="30">
        <f t="shared" si="107"/>
        <v>0</v>
      </c>
      <c r="O411" s="10">
        <f t="shared" si="108"/>
        <v>0</v>
      </c>
      <c r="P411" s="30">
        <f t="shared" si="109"/>
        <v>0</v>
      </c>
      <c r="Q411" s="27">
        <f t="shared" si="110"/>
        <v>0</v>
      </c>
      <c r="R411" s="38">
        <f t="shared" si="111"/>
        <v>0</v>
      </c>
      <c r="S411" s="39">
        <f t="shared" si="112"/>
        <v>0</v>
      </c>
      <c r="T411" s="10">
        <f t="shared" si="113"/>
        <v>0</v>
      </c>
      <c r="U411" s="30">
        <f t="shared" si="114"/>
        <v>0</v>
      </c>
      <c r="V411" s="22">
        <f t="shared" si="115"/>
        <v>0</v>
      </c>
      <c r="W411" s="22">
        <f t="shared" si="116"/>
        <v>0</v>
      </c>
      <c r="X411" s="22">
        <f t="shared" si="117"/>
        <v>0</v>
      </c>
    </row>
    <row r="412" spans="3:24" x14ac:dyDescent="0.3">
      <c r="C412" s="23" t="str">
        <f>IF('2. Børn_indtast'!C412="","",'2. Børn_indtast'!C412)</f>
        <v/>
      </c>
      <c r="D412" s="25">
        <f>IF(Inst_typ="Vuggestue","Vuggestue",IF(Inst_typ="Børnehave","Børnehave",IF(Inst_typ="Aldersintegreret institution","Aldersintegreret institution",IF(OR(Inst_typ="Vug og BH",Inst_typ="Kombi"),'2. Børn_indtast'!D412,0))))</f>
        <v>0</v>
      </c>
      <c r="E412" s="24" t="str">
        <f>IF('2. Børn_indtast'!E412="","",'2. Børn_indtast'!E412)</f>
        <v/>
      </c>
      <c r="F412" s="24" t="str">
        <f>IF('2. Børn_indtast'!F412="","",'2. Børn_indtast'!F412)</f>
        <v/>
      </c>
      <c r="G412" s="24" t="str">
        <f>IF('2. Børn_indtast'!G412="","",'2. Børn_indtast'!G412)</f>
        <v/>
      </c>
      <c r="H412" s="25" t="str">
        <f>IF('2. Børn_indtast'!H412="","",'2. Børn_indtast'!H412)</f>
        <v/>
      </c>
      <c r="I412" s="19" t="str">
        <f t="shared" si="102"/>
        <v>-</v>
      </c>
      <c r="J412" s="21" t="str">
        <f t="shared" si="103"/>
        <v>-</v>
      </c>
      <c r="K412" s="27">
        <f t="shared" si="104"/>
        <v>0</v>
      </c>
      <c r="L412" s="27">
        <f t="shared" si="105"/>
        <v>0</v>
      </c>
      <c r="M412" s="10">
        <f t="shared" si="106"/>
        <v>0</v>
      </c>
      <c r="N412" s="30">
        <f t="shared" si="107"/>
        <v>0</v>
      </c>
      <c r="O412" s="10">
        <f t="shared" si="108"/>
        <v>0</v>
      </c>
      <c r="P412" s="30">
        <f t="shared" si="109"/>
        <v>0</v>
      </c>
      <c r="Q412" s="27">
        <f t="shared" si="110"/>
        <v>0</v>
      </c>
      <c r="R412" s="38">
        <f t="shared" si="111"/>
        <v>0</v>
      </c>
      <c r="S412" s="39">
        <f t="shared" si="112"/>
        <v>0</v>
      </c>
      <c r="T412" s="10">
        <f t="shared" si="113"/>
        <v>0</v>
      </c>
      <c r="U412" s="30">
        <f t="shared" si="114"/>
        <v>0</v>
      </c>
      <c r="V412" s="22">
        <f t="shared" si="115"/>
        <v>0</v>
      </c>
      <c r="W412" s="22">
        <f t="shared" si="116"/>
        <v>0</v>
      </c>
      <c r="X412" s="22">
        <f t="shared" si="117"/>
        <v>0</v>
      </c>
    </row>
    <row r="413" spans="3:24" x14ac:dyDescent="0.3">
      <c r="C413" s="23" t="str">
        <f>IF('2. Børn_indtast'!C413="","",'2. Børn_indtast'!C413)</f>
        <v/>
      </c>
      <c r="D413" s="25">
        <f>IF(Inst_typ="Vuggestue","Vuggestue",IF(Inst_typ="Børnehave","Børnehave",IF(Inst_typ="Aldersintegreret institution","Aldersintegreret institution",IF(OR(Inst_typ="Vug og BH",Inst_typ="Kombi"),'2. Børn_indtast'!D413,0))))</f>
        <v>0</v>
      </c>
      <c r="E413" s="24" t="str">
        <f>IF('2. Børn_indtast'!E413="","",'2. Børn_indtast'!E413)</f>
        <v/>
      </c>
      <c r="F413" s="24" t="str">
        <f>IF('2. Børn_indtast'!F413="","",'2. Børn_indtast'!F413)</f>
        <v/>
      </c>
      <c r="G413" s="24" t="str">
        <f>IF('2. Børn_indtast'!G413="","",'2. Børn_indtast'!G413)</f>
        <v/>
      </c>
      <c r="H413" s="25" t="str">
        <f>IF('2. Børn_indtast'!H413="","",'2. Børn_indtast'!H413)</f>
        <v/>
      </c>
      <c r="I413" s="19" t="str">
        <f t="shared" si="102"/>
        <v>-</v>
      </c>
      <c r="J413" s="21" t="str">
        <f t="shared" si="103"/>
        <v>-</v>
      </c>
      <c r="K413" s="27">
        <f t="shared" si="104"/>
        <v>0</v>
      </c>
      <c r="L413" s="27">
        <f t="shared" si="105"/>
        <v>0</v>
      </c>
      <c r="M413" s="10">
        <f t="shared" si="106"/>
        <v>0</v>
      </c>
      <c r="N413" s="30">
        <f t="shared" si="107"/>
        <v>0</v>
      </c>
      <c r="O413" s="10">
        <f t="shared" si="108"/>
        <v>0</v>
      </c>
      <c r="P413" s="30">
        <f t="shared" si="109"/>
        <v>0</v>
      </c>
      <c r="Q413" s="27">
        <f t="shared" si="110"/>
        <v>0</v>
      </c>
      <c r="R413" s="38">
        <f t="shared" si="111"/>
        <v>0</v>
      </c>
      <c r="S413" s="39">
        <f t="shared" si="112"/>
        <v>0</v>
      </c>
      <c r="T413" s="10">
        <f t="shared" si="113"/>
        <v>0</v>
      </c>
      <c r="U413" s="30">
        <f t="shared" si="114"/>
        <v>0</v>
      </c>
      <c r="V413" s="22">
        <f t="shared" si="115"/>
        <v>0</v>
      </c>
      <c r="W413" s="22">
        <f t="shared" si="116"/>
        <v>0</v>
      </c>
      <c r="X413" s="22">
        <f t="shared" si="117"/>
        <v>0</v>
      </c>
    </row>
    <row r="414" spans="3:24" x14ac:dyDescent="0.3">
      <c r="C414" s="23" t="str">
        <f>IF('2. Børn_indtast'!C414="","",'2. Børn_indtast'!C414)</f>
        <v/>
      </c>
      <c r="D414" s="25">
        <f>IF(Inst_typ="Vuggestue","Vuggestue",IF(Inst_typ="Børnehave","Børnehave",IF(Inst_typ="Aldersintegreret institution","Aldersintegreret institution",IF(OR(Inst_typ="Vug og BH",Inst_typ="Kombi"),'2. Børn_indtast'!D414,0))))</f>
        <v>0</v>
      </c>
      <c r="E414" s="24" t="str">
        <f>IF('2. Børn_indtast'!E414="","",'2. Børn_indtast'!E414)</f>
        <v/>
      </c>
      <c r="F414" s="24" t="str">
        <f>IF('2. Børn_indtast'!F414="","",'2. Børn_indtast'!F414)</f>
        <v/>
      </c>
      <c r="G414" s="24" t="str">
        <f>IF('2. Børn_indtast'!G414="","",'2. Børn_indtast'!G414)</f>
        <v/>
      </c>
      <c r="H414" s="25" t="str">
        <f>IF('2. Børn_indtast'!H414="","",'2. Børn_indtast'!H414)</f>
        <v/>
      </c>
      <c r="I414" s="19" t="str">
        <f t="shared" si="102"/>
        <v>-</v>
      </c>
      <c r="J414" s="21" t="str">
        <f t="shared" si="103"/>
        <v>-</v>
      </c>
      <c r="K414" s="27">
        <f t="shared" si="104"/>
        <v>0</v>
      </c>
      <c r="L414" s="27">
        <f t="shared" si="105"/>
        <v>0</v>
      </c>
      <c r="M414" s="10">
        <f t="shared" si="106"/>
        <v>0</v>
      </c>
      <c r="N414" s="30">
        <f t="shared" si="107"/>
        <v>0</v>
      </c>
      <c r="O414" s="10">
        <f t="shared" si="108"/>
        <v>0</v>
      </c>
      <c r="P414" s="30">
        <f t="shared" si="109"/>
        <v>0</v>
      </c>
      <c r="Q414" s="27">
        <f t="shared" si="110"/>
        <v>0</v>
      </c>
      <c r="R414" s="38">
        <f t="shared" si="111"/>
        <v>0</v>
      </c>
      <c r="S414" s="39">
        <f t="shared" si="112"/>
        <v>0</v>
      </c>
      <c r="T414" s="10">
        <f t="shared" si="113"/>
        <v>0</v>
      </c>
      <c r="U414" s="30">
        <f t="shared" si="114"/>
        <v>0</v>
      </c>
      <c r="V414" s="22">
        <f t="shared" si="115"/>
        <v>0</v>
      </c>
      <c r="W414" s="22">
        <f t="shared" si="116"/>
        <v>0</v>
      </c>
      <c r="X414" s="22">
        <f t="shared" si="117"/>
        <v>0</v>
      </c>
    </row>
    <row r="415" spans="3:24" x14ac:dyDescent="0.3">
      <c r="C415" s="23" t="str">
        <f>IF('2. Børn_indtast'!C415="","",'2. Børn_indtast'!C415)</f>
        <v/>
      </c>
      <c r="D415" s="25">
        <f>IF(Inst_typ="Vuggestue","Vuggestue",IF(Inst_typ="Børnehave","Børnehave",IF(Inst_typ="Aldersintegreret institution","Aldersintegreret institution",IF(OR(Inst_typ="Vug og BH",Inst_typ="Kombi"),'2. Børn_indtast'!D415,0))))</f>
        <v>0</v>
      </c>
      <c r="E415" s="24" t="str">
        <f>IF('2. Børn_indtast'!E415="","",'2. Børn_indtast'!E415)</f>
        <v/>
      </c>
      <c r="F415" s="24" t="str">
        <f>IF('2. Børn_indtast'!F415="","",'2. Børn_indtast'!F415)</f>
        <v/>
      </c>
      <c r="G415" s="24" t="str">
        <f>IF('2. Børn_indtast'!G415="","",'2. Børn_indtast'!G415)</f>
        <v/>
      </c>
      <c r="H415" s="25" t="str">
        <f>IF('2. Børn_indtast'!H415="","",'2. Børn_indtast'!H415)</f>
        <v/>
      </c>
      <c r="I415" s="19" t="str">
        <f t="shared" si="102"/>
        <v>-</v>
      </c>
      <c r="J415" s="21" t="str">
        <f t="shared" si="103"/>
        <v>-</v>
      </c>
      <c r="K415" s="27">
        <f t="shared" si="104"/>
        <v>0</v>
      </c>
      <c r="L415" s="27">
        <f t="shared" si="105"/>
        <v>0</v>
      </c>
      <c r="M415" s="10">
        <f t="shared" si="106"/>
        <v>0</v>
      </c>
      <c r="N415" s="30">
        <f t="shared" si="107"/>
        <v>0</v>
      </c>
      <c r="O415" s="10">
        <f t="shared" si="108"/>
        <v>0</v>
      </c>
      <c r="P415" s="30">
        <f t="shared" si="109"/>
        <v>0</v>
      </c>
      <c r="Q415" s="27">
        <f t="shared" si="110"/>
        <v>0</v>
      </c>
      <c r="R415" s="38">
        <f t="shared" si="111"/>
        <v>0</v>
      </c>
      <c r="S415" s="39">
        <f t="shared" si="112"/>
        <v>0</v>
      </c>
      <c r="T415" s="10">
        <f t="shared" si="113"/>
        <v>0</v>
      </c>
      <c r="U415" s="30">
        <f t="shared" si="114"/>
        <v>0</v>
      </c>
      <c r="V415" s="22">
        <f t="shared" si="115"/>
        <v>0</v>
      </c>
      <c r="W415" s="22">
        <f t="shared" si="116"/>
        <v>0</v>
      </c>
      <c r="X415" s="22">
        <f t="shared" si="117"/>
        <v>0</v>
      </c>
    </row>
    <row r="416" spans="3:24" x14ac:dyDescent="0.3">
      <c r="C416" s="23" t="str">
        <f>IF('2. Børn_indtast'!C416="","",'2. Børn_indtast'!C416)</f>
        <v/>
      </c>
      <c r="D416" s="25">
        <f>IF(Inst_typ="Vuggestue","Vuggestue",IF(Inst_typ="Børnehave","Børnehave",IF(Inst_typ="Aldersintegreret institution","Aldersintegreret institution",IF(OR(Inst_typ="Vug og BH",Inst_typ="Kombi"),'2. Børn_indtast'!D416,0))))</f>
        <v>0</v>
      </c>
      <c r="E416" s="24" t="str">
        <f>IF('2. Børn_indtast'!E416="","",'2. Børn_indtast'!E416)</f>
        <v/>
      </c>
      <c r="F416" s="24" t="str">
        <f>IF('2. Børn_indtast'!F416="","",'2. Børn_indtast'!F416)</f>
        <v/>
      </c>
      <c r="G416" s="24" t="str">
        <f>IF('2. Børn_indtast'!G416="","",'2. Børn_indtast'!G416)</f>
        <v/>
      </c>
      <c r="H416" s="25" t="str">
        <f>IF('2. Børn_indtast'!H416="","",'2. Børn_indtast'!H416)</f>
        <v/>
      </c>
      <c r="I416" s="19" t="str">
        <f t="shared" si="102"/>
        <v>-</v>
      </c>
      <c r="J416" s="21" t="str">
        <f t="shared" si="103"/>
        <v>-</v>
      </c>
      <c r="K416" s="27">
        <f t="shared" si="104"/>
        <v>0</v>
      </c>
      <c r="L416" s="27">
        <f t="shared" si="105"/>
        <v>0</v>
      </c>
      <c r="M416" s="10">
        <f t="shared" si="106"/>
        <v>0</v>
      </c>
      <c r="N416" s="30">
        <f t="shared" si="107"/>
        <v>0</v>
      </c>
      <c r="O416" s="10">
        <f t="shared" si="108"/>
        <v>0</v>
      </c>
      <c r="P416" s="30">
        <f t="shared" si="109"/>
        <v>0</v>
      </c>
      <c r="Q416" s="27">
        <f t="shared" si="110"/>
        <v>0</v>
      </c>
      <c r="R416" s="38">
        <f t="shared" si="111"/>
        <v>0</v>
      </c>
      <c r="S416" s="39">
        <f t="shared" si="112"/>
        <v>0</v>
      </c>
      <c r="T416" s="10">
        <f t="shared" si="113"/>
        <v>0</v>
      </c>
      <c r="U416" s="30">
        <f t="shared" si="114"/>
        <v>0</v>
      </c>
      <c r="V416" s="22">
        <f t="shared" si="115"/>
        <v>0</v>
      </c>
      <c r="W416" s="22">
        <f t="shared" si="116"/>
        <v>0</v>
      </c>
      <c r="X416" s="22">
        <f t="shared" si="117"/>
        <v>0</v>
      </c>
    </row>
    <row r="417" spans="3:24" x14ac:dyDescent="0.3">
      <c r="C417" s="23" t="str">
        <f>IF('2. Børn_indtast'!C417="","",'2. Børn_indtast'!C417)</f>
        <v/>
      </c>
      <c r="D417" s="25">
        <f>IF(Inst_typ="Vuggestue","Vuggestue",IF(Inst_typ="Børnehave","Børnehave",IF(Inst_typ="Aldersintegreret institution","Aldersintegreret institution",IF(OR(Inst_typ="Vug og BH",Inst_typ="Kombi"),'2. Børn_indtast'!D417,0))))</f>
        <v>0</v>
      </c>
      <c r="E417" s="24" t="str">
        <f>IF('2. Børn_indtast'!E417="","",'2. Børn_indtast'!E417)</f>
        <v/>
      </c>
      <c r="F417" s="24" t="str">
        <f>IF('2. Børn_indtast'!F417="","",'2. Børn_indtast'!F417)</f>
        <v/>
      </c>
      <c r="G417" s="24" t="str">
        <f>IF('2. Børn_indtast'!G417="","",'2. Børn_indtast'!G417)</f>
        <v/>
      </c>
      <c r="H417" s="25" t="str">
        <f>IF('2. Børn_indtast'!H417="","",'2. Børn_indtast'!H417)</f>
        <v/>
      </c>
      <c r="I417" s="19" t="str">
        <f t="shared" si="102"/>
        <v>-</v>
      </c>
      <c r="J417" s="21" t="str">
        <f t="shared" si="103"/>
        <v>-</v>
      </c>
      <c r="K417" s="27">
        <f t="shared" si="104"/>
        <v>0</v>
      </c>
      <c r="L417" s="27">
        <f t="shared" si="105"/>
        <v>0</v>
      </c>
      <c r="M417" s="10">
        <f t="shared" si="106"/>
        <v>0</v>
      </c>
      <c r="N417" s="30">
        <f t="shared" si="107"/>
        <v>0</v>
      </c>
      <c r="O417" s="10">
        <f t="shared" si="108"/>
        <v>0</v>
      </c>
      <c r="P417" s="30">
        <f t="shared" si="109"/>
        <v>0</v>
      </c>
      <c r="Q417" s="27">
        <f t="shared" si="110"/>
        <v>0</v>
      </c>
      <c r="R417" s="38">
        <f t="shared" si="111"/>
        <v>0</v>
      </c>
      <c r="S417" s="39">
        <f t="shared" si="112"/>
        <v>0</v>
      </c>
      <c r="T417" s="10">
        <f t="shared" si="113"/>
        <v>0</v>
      </c>
      <c r="U417" s="30">
        <f t="shared" si="114"/>
        <v>0</v>
      </c>
      <c r="V417" s="22">
        <f t="shared" si="115"/>
        <v>0</v>
      </c>
      <c r="W417" s="22">
        <f t="shared" si="116"/>
        <v>0</v>
      </c>
      <c r="X417" s="22">
        <f t="shared" si="117"/>
        <v>0</v>
      </c>
    </row>
    <row r="418" spans="3:24" x14ac:dyDescent="0.3">
      <c r="C418" s="23" t="str">
        <f>IF('2. Børn_indtast'!C418="","",'2. Børn_indtast'!C418)</f>
        <v/>
      </c>
      <c r="D418" s="25">
        <f>IF(Inst_typ="Vuggestue","Vuggestue",IF(Inst_typ="Børnehave","Børnehave",IF(Inst_typ="Aldersintegreret institution","Aldersintegreret institution",IF(OR(Inst_typ="Vug og BH",Inst_typ="Kombi"),'2. Børn_indtast'!D418,0))))</f>
        <v>0</v>
      </c>
      <c r="E418" s="24" t="str">
        <f>IF('2. Børn_indtast'!E418="","",'2. Børn_indtast'!E418)</f>
        <v/>
      </c>
      <c r="F418" s="24" t="str">
        <f>IF('2. Børn_indtast'!F418="","",'2. Børn_indtast'!F418)</f>
        <v/>
      </c>
      <c r="G418" s="24" t="str">
        <f>IF('2. Børn_indtast'!G418="","",'2. Børn_indtast'!G418)</f>
        <v/>
      </c>
      <c r="H418" s="25" t="str">
        <f>IF('2. Børn_indtast'!H418="","",'2. Børn_indtast'!H418)</f>
        <v/>
      </c>
      <c r="I418" s="19" t="str">
        <f t="shared" si="102"/>
        <v>-</v>
      </c>
      <c r="J418" s="21" t="str">
        <f t="shared" si="103"/>
        <v>-</v>
      </c>
      <c r="K418" s="27">
        <f t="shared" si="104"/>
        <v>0</v>
      </c>
      <c r="L418" s="27">
        <f t="shared" si="105"/>
        <v>0</v>
      </c>
      <c r="M418" s="10">
        <f t="shared" si="106"/>
        <v>0</v>
      </c>
      <c r="N418" s="30">
        <f t="shared" si="107"/>
        <v>0</v>
      </c>
      <c r="O418" s="10">
        <f t="shared" si="108"/>
        <v>0</v>
      </c>
      <c r="P418" s="30">
        <f t="shared" si="109"/>
        <v>0</v>
      </c>
      <c r="Q418" s="27">
        <f t="shared" si="110"/>
        <v>0</v>
      </c>
      <c r="R418" s="38">
        <f t="shared" si="111"/>
        <v>0</v>
      </c>
      <c r="S418" s="39">
        <f t="shared" si="112"/>
        <v>0</v>
      </c>
      <c r="T418" s="10">
        <f t="shared" si="113"/>
        <v>0</v>
      </c>
      <c r="U418" s="30">
        <f t="shared" si="114"/>
        <v>0</v>
      </c>
      <c r="V418" s="22">
        <f t="shared" si="115"/>
        <v>0</v>
      </c>
      <c r="W418" s="22">
        <f t="shared" si="116"/>
        <v>0</v>
      </c>
      <c r="X418" s="22">
        <f t="shared" si="117"/>
        <v>0</v>
      </c>
    </row>
    <row r="419" spans="3:24" x14ac:dyDescent="0.3">
      <c r="C419" s="23" t="str">
        <f>IF('2. Børn_indtast'!C419="","",'2. Børn_indtast'!C419)</f>
        <v/>
      </c>
      <c r="D419" s="25">
        <f>IF(Inst_typ="Vuggestue","Vuggestue",IF(Inst_typ="Børnehave","Børnehave",IF(Inst_typ="Aldersintegreret institution","Aldersintegreret institution",IF(OR(Inst_typ="Vug og BH",Inst_typ="Kombi"),'2. Børn_indtast'!D419,0))))</f>
        <v>0</v>
      </c>
      <c r="E419" s="24" t="str">
        <f>IF('2. Børn_indtast'!E419="","",'2. Børn_indtast'!E419)</f>
        <v/>
      </c>
      <c r="F419" s="24" t="str">
        <f>IF('2. Børn_indtast'!F419="","",'2. Børn_indtast'!F419)</f>
        <v/>
      </c>
      <c r="G419" s="24" t="str">
        <f>IF('2. Børn_indtast'!G419="","",'2. Børn_indtast'!G419)</f>
        <v/>
      </c>
      <c r="H419" s="25" t="str">
        <f>IF('2. Børn_indtast'!H419="","",'2. Børn_indtast'!H419)</f>
        <v/>
      </c>
      <c r="I419" s="19" t="str">
        <f t="shared" si="102"/>
        <v>-</v>
      </c>
      <c r="J419" s="21" t="str">
        <f t="shared" si="103"/>
        <v>-</v>
      </c>
      <c r="K419" s="27">
        <f t="shared" si="104"/>
        <v>0</v>
      </c>
      <c r="L419" s="27">
        <f t="shared" si="105"/>
        <v>0</v>
      </c>
      <c r="M419" s="10">
        <f t="shared" si="106"/>
        <v>0</v>
      </c>
      <c r="N419" s="30">
        <f t="shared" si="107"/>
        <v>0</v>
      </c>
      <c r="O419" s="10">
        <f t="shared" si="108"/>
        <v>0</v>
      </c>
      <c r="P419" s="30">
        <f t="shared" si="109"/>
        <v>0</v>
      </c>
      <c r="Q419" s="27">
        <f t="shared" si="110"/>
        <v>0</v>
      </c>
      <c r="R419" s="38">
        <f t="shared" si="111"/>
        <v>0</v>
      </c>
      <c r="S419" s="39">
        <f t="shared" si="112"/>
        <v>0</v>
      </c>
      <c r="T419" s="10">
        <f t="shared" si="113"/>
        <v>0</v>
      </c>
      <c r="U419" s="30">
        <f t="shared" si="114"/>
        <v>0</v>
      </c>
      <c r="V419" s="22">
        <f t="shared" si="115"/>
        <v>0</v>
      </c>
      <c r="W419" s="22">
        <f t="shared" si="116"/>
        <v>0</v>
      </c>
      <c r="X419" s="22">
        <f t="shared" si="117"/>
        <v>0</v>
      </c>
    </row>
    <row r="420" spans="3:24" x14ac:dyDescent="0.3">
      <c r="C420" s="23" t="str">
        <f>IF('2. Børn_indtast'!C420="","",'2. Børn_indtast'!C420)</f>
        <v/>
      </c>
      <c r="D420" s="25">
        <f>IF(Inst_typ="Vuggestue","Vuggestue",IF(Inst_typ="Børnehave","Børnehave",IF(Inst_typ="Aldersintegreret institution","Aldersintegreret institution",IF(OR(Inst_typ="Vug og BH",Inst_typ="Kombi"),'2. Børn_indtast'!D420,0))))</f>
        <v>0</v>
      </c>
      <c r="E420" s="24" t="str">
        <f>IF('2. Børn_indtast'!E420="","",'2. Børn_indtast'!E420)</f>
        <v/>
      </c>
      <c r="F420" s="24" t="str">
        <f>IF('2. Børn_indtast'!F420="","",'2. Børn_indtast'!F420)</f>
        <v/>
      </c>
      <c r="G420" s="24" t="str">
        <f>IF('2. Børn_indtast'!G420="","",'2. Børn_indtast'!G420)</f>
        <v/>
      </c>
      <c r="H420" s="25" t="str">
        <f>IF('2. Børn_indtast'!H420="","",'2. Børn_indtast'!H420)</f>
        <v/>
      </c>
      <c r="I420" s="19" t="str">
        <f t="shared" si="102"/>
        <v>-</v>
      </c>
      <c r="J420" s="21" t="str">
        <f t="shared" si="103"/>
        <v>-</v>
      </c>
      <c r="K420" s="27">
        <f t="shared" si="104"/>
        <v>0</v>
      </c>
      <c r="L420" s="27">
        <f t="shared" si="105"/>
        <v>0</v>
      </c>
      <c r="M420" s="10">
        <f t="shared" si="106"/>
        <v>0</v>
      </c>
      <c r="N420" s="30">
        <f t="shared" si="107"/>
        <v>0</v>
      </c>
      <c r="O420" s="10">
        <f t="shared" si="108"/>
        <v>0</v>
      </c>
      <c r="P420" s="30">
        <f t="shared" si="109"/>
        <v>0</v>
      </c>
      <c r="Q420" s="27">
        <f t="shared" si="110"/>
        <v>0</v>
      </c>
      <c r="R420" s="38">
        <f t="shared" si="111"/>
        <v>0</v>
      </c>
      <c r="S420" s="39">
        <f t="shared" si="112"/>
        <v>0</v>
      </c>
      <c r="T420" s="10">
        <f t="shared" si="113"/>
        <v>0</v>
      </c>
      <c r="U420" s="30">
        <f t="shared" si="114"/>
        <v>0</v>
      </c>
      <c r="V420" s="22">
        <f t="shared" si="115"/>
        <v>0</v>
      </c>
      <c r="W420" s="22">
        <f t="shared" si="116"/>
        <v>0</v>
      </c>
      <c r="X420" s="22">
        <f t="shared" si="117"/>
        <v>0</v>
      </c>
    </row>
    <row r="421" spans="3:24" x14ac:dyDescent="0.3">
      <c r="C421" s="23" t="str">
        <f>IF('2. Børn_indtast'!C421="","",'2. Børn_indtast'!C421)</f>
        <v/>
      </c>
      <c r="D421" s="25">
        <f>IF(Inst_typ="Vuggestue","Vuggestue",IF(Inst_typ="Børnehave","Børnehave",IF(Inst_typ="Aldersintegreret institution","Aldersintegreret institution",IF(OR(Inst_typ="Vug og BH",Inst_typ="Kombi"),'2. Børn_indtast'!D421,0))))</f>
        <v>0</v>
      </c>
      <c r="E421" s="24" t="str">
        <f>IF('2. Børn_indtast'!E421="","",'2. Børn_indtast'!E421)</f>
        <v/>
      </c>
      <c r="F421" s="24" t="str">
        <f>IF('2. Børn_indtast'!F421="","",'2. Børn_indtast'!F421)</f>
        <v/>
      </c>
      <c r="G421" s="24" t="str">
        <f>IF('2. Børn_indtast'!G421="","",'2. Børn_indtast'!G421)</f>
        <v/>
      </c>
      <c r="H421" s="25" t="str">
        <f>IF('2. Børn_indtast'!H421="","",'2. Børn_indtast'!H421)</f>
        <v/>
      </c>
      <c r="I421" s="19" t="str">
        <f t="shared" si="102"/>
        <v>-</v>
      </c>
      <c r="J421" s="21" t="str">
        <f t="shared" si="103"/>
        <v>-</v>
      </c>
      <c r="K421" s="27">
        <f t="shared" si="104"/>
        <v>0</v>
      </c>
      <c r="L421" s="27">
        <f t="shared" si="105"/>
        <v>0</v>
      </c>
      <c r="M421" s="10">
        <f t="shared" si="106"/>
        <v>0</v>
      </c>
      <c r="N421" s="30">
        <f t="shared" si="107"/>
        <v>0</v>
      </c>
      <c r="O421" s="10">
        <f t="shared" si="108"/>
        <v>0</v>
      </c>
      <c r="P421" s="30">
        <f t="shared" si="109"/>
        <v>0</v>
      </c>
      <c r="Q421" s="27">
        <f t="shared" si="110"/>
        <v>0</v>
      </c>
      <c r="R421" s="38">
        <f t="shared" si="111"/>
        <v>0</v>
      </c>
      <c r="S421" s="39">
        <f t="shared" si="112"/>
        <v>0</v>
      </c>
      <c r="T421" s="10">
        <f t="shared" si="113"/>
        <v>0</v>
      </c>
      <c r="U421" s="30">
        <f t="shared" si="114"/>
        <v>0</v>
      </c>
      <c r="V421" s="22">
        <f t="shared" si="115"/>
        <v>0</v>
      </c>
      <c r="W421" s="22">
        <f t="shared" si="116"/>
        <v>0</v>
      </c>
      <c r="X421" s="22">
        <f t="shared" si="117"/>
        <v>0</v>
      </c>
    </row>
    <row r="422" spans="3:24" x14ac:dyDescent="0.3">
      <c r="C422" s="23" t="str">
        <f>IF('2. Børn_indtast'!C422="","",'2. Børn_indtast'!C422)</f>
        <v/>
      </c>
      <c r="D422" s="25">
        <f>IF(Inst_typ="Vuggestue","Vuggestue",IF(Inst_typ="Børnehave","Børnehave",IF(Inst_typ="Aldersintegreret institution","Aldersintegreret institution",IF(OR(Inst_typ="Vug og BH",Inst_typ="Kombi"),'2. Børn_indtast'!D422,0))))</f>
        <v>0</v>
      </c>
      <c r="E422" s="24" t="str">
        <f>IF('2. Børn_indtast'!E422="","",'2. Børn_indtast'!E422)</f>
        <v/>
      </c>
      <c r="F422" s="24" t="str">
        <f>IF('2. Børn_indtast'!F422="","",'2. Børn_indtast'!F422)</f>
        <v/>
      </c>
      <c r="G422" s="24" t="str">
        <f>IF('2. Børn_indtast'!G422="","",'2. Børn_indtast'!G422)</f>
        <v/>
      </c>
      <c r="H422" s="25" t="str">
        <f>IF('2. Børn_indtast'!H422="","",'2. Børn_indtast'!H422)</f>
        <v/>
      </c>
      <c r="I422" s="19" t="str">
        <f t="shared" si="102"/>
        <v>-</v>
      </c>
      <c r="J422" s="21" t="str">
        <f t="shared" si="103"/>
        <v>-</v>
      </c>
      <c r="K422" s="27">
        <f t="shared" si="104"/>
        <v>0</v>
      </c>
      <c r="L422" s="27">
        <f t="shared" si="105"/>
        <v>0</v>
      </c>
      <c r="M422" s="10">
        <f t="shared" si="106"/>
        <v>0</v>
      </c>
      <c r="N422" s="30">
        <f t="shared" si="107"/>
        <v>0</v>
      </c>
      <c r="O422" s="10">
        <f t="shared" si="108"/>
        <v>0</v>
      </c>
      <c r="P422" s="30">
        <f t="shared" si="109"/>
        <v>0</v>
      </c>
      <c r="Q422" s="27">
        <f t="shared" si="110"/>
        <v>0</v>
      </c>
      <c r="R422" s="38">
        <f t="shared" si="111"/>
        <v>0</v>
      </c>
      <c r="S422" s="39">
        <f t="shared" si="112"/>
        <v>0</v>
      </c>
      <c r="T422" s="10">
        <f t="shared" si="113"/>
        <v>0</v>
      </c>
      <c r="U422" s="30">
        <f t="shared" si="114"/>
        <v>0</v>
      </c>
      <c r="V422" s="22">
        <f t="shared" si="115"/>
        <v>0</v>
      </c>
      <c r="W422" s="22">
        <f t="shared" si="116"/>
        <v>0</v>
      </c>
      <c r="X422" s="22">
        <f t="shared" si="117"/>
        <v>0</v>
      </c>
    </row>
    <row r="423" spans="3:24" x14ac:dyDescent="0.3">
      <c r="C423" s="23" t="str">
        <f>IF('2. Børn_indtast'!C423="","",'2. Børn_indtast'!C423)</f>
        <v/>
      </c>
      <c r="D423" s="25">
        <f>IF(Inst_typ="Vuggestue","Vuggestue",IF(Inst_typ="Børnehave","Børnehave",IF(Inst_typ="Aldersintegreret institution","Aldersintegreret institution",IF(OR(Inst_typ="Vug og BH",Inst_typ="Kombi"),'2. Børn_indtast'!D423,0))))</f>
        <v>0</v>
      </c>
      <c r="E423" s="24" t="str">
        <f>IF('2. Børn_indtast'!E423="","",'2. Børn_indtast'!E423)</f>
        <v/>
      </c>
      <c r="F423" s="24" t="str">
        <f>IF('2. Børn_indtast'!F423="","",'2. Børn_indtast'!F423)</f>
        <v/>
      </c>
      <c r="G423" s="24" t="str">
        <f>IF('2. Børn_indtast'!G423="","",'2. Børn_indtast'!G423)</f>
        <v/>
      </c>
      <c r="H423" s="25" t="str">
        <f>IF('2. Børn_indtast'!H423="","",'2. Børn_indtast'!H423)</f>
        <v/>
      </c>
      <c r="I423" s="19" t="str">
        <f t="shared" si="102"/>
        <v>-</v>
      </c>
      <c r="J423" s="21" t="str">
        <f t="shared" si="103"/>
        <v>-</v>
      </c>
      <c r="K423" s="27">
        <f t="shared" si="104"/>
        <v>0</v>
      </c>
      <c r="L423" s="27">
        <f t="shared" si="105"/>
        <v>0</v>
      </c>
      <c r="M423" s="10">
        <f t="shared" si="106"/>
        <v>0</v>
      </c>
      <c r="N423" s="30">
        <f t="shared" si="107"/>
        <v>0</v>
      </c>
      <c r="O423" s="10">
        <f t="shared" si="108"/>
        <v>0</v>
      </c>
      <c r="P423" s="30">
        <f t="shared" si="109"/>
        <v>0</v>
      </c>
      <c r="Q423" s="27">
        <f t="shared" si="110"/>
        <v>0</v>
      </c>
      <c r="R423" s="38">
        <f t="shared" si="111"/>
        <v>0</v>
      </c>
      <c r="S423" s="39">
        <f t="shared" si="112"/>
        <v>0</v>
      </c>
      <c r="T423" s="10">
        <f t="shared" si="113"/>
        <v>0</v>
      </c>
      <c r="U423" s="30">
        <f t="shared" si="114"/>
        <v>0</v>
      </c>
      <c r="V423" s="22">
        <f t="shared" si="115"/>
        <v>0</v>
      </c>
      <c r="W423" s="22">
        <f t="shared" si="116"/>
        <v>0</v>
      </c>
      <c r="X423" s="22">
        <f t="shared" si="117"/>
        <v>0</v>
      </c>
    </row>
    <row r="424" spans="3:24" x14ac:dyDescent="0.3">
      <c r="C424" s="23" t="str">
        <f>IF('2. Børn_indtast'!C424="","",'2. Børn_indtast'!C424)</f>
        <v/>
      </c>
      <c r="D424" s="25">
        <f>IF(Inst_typ="Vuggestue","Vuggestue",IF(Inst_typ="Børnehave","Børnehave",IF(Inst_typ="Aldersintegreret institution","Aldersintegreret institution",IF(OR(Inst_typ="Vug og BH",Inst_typ="Kombi"),'2. Børn_indtast'!D424,0))))</f>
        <v>0</v>
      </c>
      <c r="E424" s="24" t="str">
        <f>IF('2. Børn_indtast'!E424="","",'2. Børn_indtast'!E424)</f>
        <v/>
      </c>
      <c r="F424" s="24" t="str">
        <f>IF('2. Børn_indtast'!F424="","",'2. Børn_indtast'!F424)</f>
        <v/>
      </c>
      <c r="G424" s="24" t="str">
        <f>IF('2. Børn_indtast'!G424="","",'2. Børn_indtast'!G424)</f>
        <v/>
      </c>
      <c r="H424" s="25" t="str">
        <f>IF('2. Børn_indtast'!H424="","",'2. Børn_indtast'!H424)</f>
        <v/>
      </c>
      <c r="I424" s="19" t="str">
        <f t="shared" si="102"/>
        <v>-</v>
      </c>
      <c r="J424" s="21" t="str">
        <f t="shared" si="103"/>
        <v>-</v>
      </c>
      <c r="K424" s="27">
        <f t="shared" si="104"/>
        <v>0</v>
      </c>
      <c r="L424" s="27">
        <f t="shared" si="105"/>
        <v>0</v>
      </c>
      <c r="M424" s="10">
        <f t="shared" si="106"/>
        <v>0</v>
      </c>
      <c r="N424" s="30">
        <f t="shared" si="107"/>
        <v>0</v>
      </c>
      <c r="O424" s="10">
        <f t="shared" si="108"/>
        <v>0</v>
      </c>
      <c r="P424" s="30">
        <f t="shared" si="109"/>
        <v>0</v>
      </c>
      <c r="Q424" s="27">
        <f t="shared" si="110"/>
        <v>0</v>
      </c>
      <c r="R424" s="38">
        <f t="shared" si="111"/>
        <v>0</v>
      </c>
      <c r="S424" s="39">
        <f t="shared" si="112"/>
        <v>0</v>
      </c>
      <c r="T424" s="10">
        <f t="shared" si="113"/>
        <v>0</v>
      </c>
      <c r="U424" s="30">
        <f t="shared" si="114"/>
        <v>0</v>
      </c>
      <c r="V424" s="22">
        <f t="shared" si="115"/>
        <v>0</v>
      </c>
      <c r="W424" s="22">
        <f t="shared" si="116"/>
        <v>0</v>
      </c>
      <c r="X424" s="22">
        <f t="shared" si="117"/>
        <v>0</v>
      </c>
    </row>
    <row r="425" spans="3:24" x14ac:dyDescent="0.3">
      <c r="C425" s="23" t="str">
        <f>IF('2. Børn_indtast'!C425="","",'2. Børn_indtast'!C425)</f>
        <v/>
      </c>
      <c r="D425" s="25">
        <f>IF(Inst_typ="Vuggestue","Vuggestue",IF(Inst_typ="Børnehave","Børnehave",IF(Inst_typ="Aldersintegreret institution","Aldersintegreret institution",IF(OR(Inst_typ="Vug og BH",Inst_typ="Kombi"),'2. Børn_indtast'!D425,0))))</f>
        <v>0</v>
      </c>
      <c r="E425" s="24" t="str">
        <f>IF('2. Børn_indtast'!E425="","",'2. Børn_indtast'!E425)</f>
        <v/>
      </c>
      <c r="F425" s="24" t="str">
        <f>IF('2. Børn_indtast'!F425="","",'2. Børn_indtast'!F425)</f>
        <v/>
      </c>
      <c r="G425" s="24" t="str">
        <f>IF('2. Børn_indtast'!G425="","",'2. Børn_indtast'!G425)</f>
        <v/>
      </c>
      <c r="H425" s="25" t="str">
        <f>IF('2. Børn_indtast'!H425="","",'2. Børn_indtast'!H425)</f>
        <v/>
      </c>
      <c r="I425" s="19" t="str">
        <f t="shared" si="102"/>
        <v>-</v>
      </c>
      <c r="J425" s="21" t="str">
        <f t="shared" si="103"/>
        <v>-</v>
      </c>
      <c r="K425" s="27">
        <f t="shared" si="104"/>
        <v>0</v>
      </c>
      <c r="L425" s="27">
        <f t="shared" si="105"/>
        <v>0</v>
      </c>
      <c r="M425" s="10">
        <f t="shared" si="106"/>
        <v>0</v>
      </c>
      <c r="N425" s="30">
        <f t="shared" si="107"/>
        <v>0</v>
      </c>
      <c r="O425" s="10">
        <f t="shared" si="108"/>
        <v>0</v>
      </c>
      <c r="P425" s="30">
        <f t="shared" si="109"/>
        <v>0</v>
      </c>
      <c r="Q425" s="27">
        <f t="shared" si="110"/>
        <v>0</v>
      </c>
      <c r="R425" s="38">
        <f t="shared" si="111"/>
        <v>0</v>
      </c>
      <c r="S425" s="39">
        <f t="shared" si="112"/>
        <v>0</v>
      </c>
      <c r="T425" s="10">
        <f t="shared" si="113"/>
        <v>0</v>
      </c>
      <c r="U425" s="30">
        <f t="shared" si="114"/>
        <v>0</v>
      </c>
      <c r="V425" s="22">
        <f t="shared" si="115"/>
        <v>0</v>
      </c>
      <c r="W425" s="22">
        <f t="shared" si="116"/>
        <v>0</v>
      </c>
      <c r="X425" s="22">
        <f t="shared" si="117"/>
        <v>0</v>
      </c>
    </row>
    <row r="426" spans="3:24" x14ac:dyDescent="0.3">
      <c r="C426" s="23" t="str">
        <f>IF('2. Børn_indtast'!C426="","",'2. Børn_indtast'!C426)</f>
        <v/>
      </c>
      <c r="D426" s="25">
        <f>IF(Inst_typ="Vuggestue","Vuggestue",IF(Inst_typ="Børnehave","Børnehave",IF(Inst_typ="Aldersintegreret institution","Aldersintegreret institution",IF(OR(Inst_typ="Vug og BH",Inst_typ="Kombi"),'2. Børn_indtast'!D426,0))))</f>
        <v>0</v>
      </c>
      <c r="E426" s="24" t="str">
        <f>IF('2. Børn_indtast'!E426="","",'2. Børn_indtast'!E426)</f>
        <v/>
      </c>
      <c r="F426" s="24" t="str">
        <f>IF('2. Børn_indtast'!F426="","",'2. Børn_indtast'!F426)</f>
        <v/>
      </c>
      <c r="G426" s="24" t="str">
        <f>IF('2. Børn_indtast'!G426="","",'2. Børn_indtast'!G426)</f>
        <v/>
      </c>
      <c r="H426" s="25" t="str">
        <f>IF('2. Børn_indtast'!H426="","",'2. Børn_indtast'!H426)</f>
        <v/>
      </c>
      <c r="I426" s="19" t="str">
        <f t="shared" si="102"/>
        <v>-</v>
      </c>
      <c r="J426" s="21" t="str">
        <f t="shared" si="103"/>
        <v>-</v>
      </c>
      <c r="K426" s="27">
        <f t="shared" si="104"/>
        <v>0</v>
      </c>
      <c r="L426" s="27">
        <f t="shared" si="105"/>
        <v>0</v>
      </c>
      <c r="M426" s="10">
        <f t="shared" si="106"/>
        <v>0</v>
      </c>
      <c r="N426" s="30">
        <f t="shared" si="107"/>
        <v>0</v>
      </c>
      <c r="O426" s="10">
        <f t="shared" si="108"/>
        <v>0</v>
      </c>
      <c r="P426" s="30">
        <f t="shared" si="109"/>
        <v>0</v>
      </c>
      <c r="Q426" s="27">
        <f t="shared" si="110"/>
        <v>0</v>
      </c>
      <c r="R426" s="38">
        <f t="shared" si="111"/>
        <v>0</v>
      </c>
      <c r="S426" s="39">
        <f t="shared" si="112"/>
        <v>0</v>
      </c>
      <c r="T426" s="10">
        <f t="shared" si="113"/>
        <v>0</v>
      </c>
      <c r="U426" s="30">
        <f t="shared" si="114"/>
        <v>0</v>
      </c>
      <c r="V426" s="22">
        <f t="shared" si="115"/>
        <v>0</v>
      </c>
      <c r="W426" s="22">
        <f t="shared" si="116"/>
        <v>0</v>
      </c>
      <c r="X426" s="22">
        <f t="shared" si="117"/>
        <v>0</v>
      </c>
    </row>
    <row r="427" spans="3:24" x14ac:dyDescent="0.3">
      <c r="C427" s="23" t="str">
        <f>IF('2. Børn_indtast'!C427="","",'2. Børn_indtast'!C427)</f>
        <v/>
      </c>
      <c r="D427" s="25">
        <f>IF(Inst_typ="Vuggestue","Vuggestue",IF(Inst_typ="Børnehave","Børnehave",IF(Inst_typ="Aldersintegreret institution","Aldersintegreret institution",IF(OR(Inst_typ="Vug og BH",Inst_typ="Kombi"),'2. Børn_indtast'!D427,0))))</f>
        <v>0</v>
      </c>
      <c r="E427" s="24" t="str">
        <f>IF('2. Børn_indtast'!E427="","",'2. Børn_indtast'!E427)</f>
        <v/>
      </c>
      <c r="F427" s="24" t="str">
        <f>IF('2. Børn_indtast'!F427="","",'2. Børn_indtast'!F427)</f>
        <v/>
      </c>
      <c r="G427" s="24" t="str">
        <f>IF('2. Børn_indtast'!G427="","",'2. Børn_indtast'!G427)</f>
        <v/>
      </c>
      <c r="H427" s="25" t="str">
        <f>IF('2. Børn_indtast'!H427="","",'2. Børn_indtast'!H427)</f>
        <v/>
      </c>
      <c r="I427" s="19" t="str">
        <f t="shared" si="102"/>
        <v>-</v>
      </c>
      <c r="J427" s="21" t="str">
        <f t="shared" si="103"/>
        <v>-</v>
      </c>
      <c r="K427" s="27">
        <f t="shared" si="104"/>
        <v>0</v>
      </c>
      <c r="L427" s="27">
        <f t="shared" si="105"/>
        <v>0</v>
      </c>
      <c r="M427" s="10">
        <f t="shared" si="106"/>
        <v>0</v>
      </c>
      <c r="N427" s="30">
        <f t="shared" si="107"/>
        <v>0</v>
      </c>
      <c r="O427" s="10">
        <f t="shared" si="108"/>
        <v>0</v>
      </c>
      <c r="P427" s="30">
        <f t="shared" si="109"/>
        <v>0</v>
      </c>
      <c r="Q427" s="27">
        <f t="shared" si="110"/>
        <v>0</v>
      </c>
      <c r="R427" s="38">
        <f t="shared" si="111"/>
        <v>0</v>
      </c>
      <c r="S427" s="39">
        <f t="shared" si="112"/>
        <v>0</v>
      </c>
      <c r="T427" s="10">
        <f t="shared" si="113"/>
        <v>0</v>
      </c>
      <c r="U427" s="30">
        <f t="shared" si="114"/>
        <v>0</v>
      </c>
      <c r="V427" s="22">
        <f t="shared" si="115"/>
        <v>0</v>
      </c>
      <c r="W427" s="22">
        <f t="shared" si="116"/>
        <v>0</v>
      </c>
      <c r="X427" s="22">
        <f t="shared" si="117"/>
        <v>0</v>
      </c>
    </row>
    <row r="428" spans="3:24" x14ac:dyDescent="0.3">
      <c r="C428" s="23" t="str">
        <f>IF('2. Børn_indtast'!C428="","",'2. Børn_indtast'!C428)</f>
        <v/>
      </c>
      <c r="D428" s="25">
        <f>IF(Inst_typ="Vuggestue","Vuggestue",IF(Inst_typ="Børnehave","Børnehave",IF(Inst_typ="Aldersintegreret institution","Aldersintegreret institution",IF(OR(Inst_typ="Vug og BH",Inst_typ="Kombi"),'2. Børn_indtast'!D428,0))))</f>
        <v>0</v>
      </c>
      <c r="E428" s="24" t="str">
        <f>IF('2. Børn_indtast'!E428="","",'2. Børn_indtast'!E428)</f>
        <v/>
      </c>
      <c r="F428" s="24" t="str">
        <f>IF('2. Børn_indtast'!F428="","",'2. Børn_indtast'!F428)</f>
        <v/>
      </c>
      <c r="G428" s="24" t="str">
        <f>IF('2. Børn_indtast'!G428="","",'2. Børn_indtast'!G428)</f>
        <v/>
      </c>
      <c r="H428" s="25" t="str">
        <f>IF('2. Børn_indtast'!H428="","",'2. Børn_indtast'!H428)</f>
        <v/>
      </c>
      <c r="I428" s="19" t="str">
        <f t="shared" si="102"/>
        <v>-</v>
      </c>
      <c r="J428" s="21" t="str">
        <f t="shared" si="103"/>
        <v>-</v>
      </c>
      <c r="K428" s="27">
        <f t="shared" si="104"/>
        <v>0</v>
      </c>
      <c r="L428" s="27">
        <f t="shared" si="105"/>
        <v>0</v>
      </c>
      <c r="M428" s="10">
        <f t="shared" si="106"/>
        <v>0</v>
      </c>
      <c r="N428" s="30">
        <f t="shared" si="107"/>
        <v>0</v>
      </c>
      <c r="O428" s="10">
        <f t="shared" si="108"/>
        <v>0</v>
      </c>
      <c r="P428" s="30">
        <f t="shared" si="109"/>
        <v>0</v>
      </c>
      <c r="Q428" s="27">
        <f t="shared" si="110"/>
        <v>0</v>
      </c>
      <c r="R428" s="38">
        <f t="shared" si="111"/>
        <v>0</v>
      </c>
      <c r="S428" s="39">
        <f t="shared" si="112"/>
        <v>0</v>
      </c>
      <c r="T428" s="10">
        <f t="shared" si="113"/>
        <v>0</v>
      </c>
      <c r="U428" s="30">
        <f t="shared" si="114"/>
        <v>0</v>
      </c>
      <c r="V428" s="22">
        <f t="shared" si="115"/>
        <v>0</v>
      </c>
      <c r="W428" s="22">
        <f t="shared" si="116"/>
        <v>0</v>
      </c>
      <c r="X428" s="22">
        <f t="shared" si="117"/>
        <v>0</v>
      </c>
    </row>
    <row r="429" spans="3:24" x14ac:dyDescent="0.3">
      <c r="C429" s="23" t="str">
        <f>IF('2. Børn_indtast'!C429="","",'2. Børn_indtast'!C429)</f>
        <v/>
      </c>
      <c r="D429" s="25">
        <f>IF(Inst_typ="Vuggestue","Vuggestue",IF(Inst_typ="Børnehave","Børnehave",IF(Inst_typ="Aldersintegreret institution","Aldersintegreret institution",IF(OR(Inst_typ="Vug og BH",Inst_typ="Kombi"),'2. Børn_indtast'!D429,0))))</f>
        <v>0</v>
      </c>
      <c r="E429" s="24" t="str">
        <f>IF('2. Børn_indtast'!E429="","",'2. Børn_indtast'!E429)</f>
        <v/>
      </c>
      <c r="F429" s="24" t="str">
        <f>IF('2. Børn_indtast'!F429="","",'2. Børn_indtast'!F429)</f>
        <v/>
      </c>
      <c r="G429" s="24" t="str">
        <f>IF('2. Børn_indtast'!G429="","",'2. Børn_indtast'!G429)</f>
        <v/>
      </c>
      <c r="H429" s="25" t="str">
        <f>IF('2. Børn_indtast'!H429="","",'2. Børn_indtast'!H429)</f>
        <v/>
      </c>
      <c r="I429" s="19" t="str">
        <f t="shared" si="102"/>
        <v>-</v>
      </c>
      <c r="J429" s="21" t="str">
        <f t="shared" si="103"/>
        <v>-</v>
      </c>
      <c r="K429" s="27">
        <f t="shared" si="104"/>
        <v>0</v>
      </c>
      <c r="L429" s="27">
        <f t="shared" si="105"/>
        <v>0</v>
      </c>
      <c r="M429" s="10">
        <f t="shared" si="106"/>
        <v>0</v>
      </c>
      <c r="N429" s="30">
        <f t="shared" si="107"/>
        <v>0</v>
      </c>
      <c r="O429" s="10">
        <f t="shared" si="108"/>
        <v>0</v>
      </c>
      <c r="P429" s="30">
        <f t="shared" si="109"/>
        <v>0</v>
      </c>
      <c r="Q429" s="27">
        <f t="shared" si="110"/>
        <v>0</v>
      </c>
      <c r="R429" s="38">
        <f t="shared" si="111"/>
        <v>0</v>
      </c>
      <c r="S429" s="39">
        <f t="shared" si="112"/>
        <v>0</v>
      </c>
      <c r="T429" s="10">
        <f t="shared" si="113"/>
        <v>0</v>
      </c>
      <c r="U429" s="30">
        <f t="shared" si="114"/>
        <v>0</v>
      </c>
      <c r="V429" s="22">
        <f t="shared" si="115"/>
        <v>0</v>
      </c>
      <c r="W429" s="22">
        <f t="shared" si="116"/>
        <v>0</v>
      </c>
      <c r="X429" s="22">
        <f t="shared" si="117"/>
        <v>0</v>
      </c>
    </row>
    <row r="430" spans="3:24" x14ac:dyDescent="0.3">
      <c r="C430" s="23" t="str">
        <f>IF('2. Børn_indtast'!C430="","",'2. Børn_indtast'!C430)</f>
        <v/>
      </c>
      <c r="D430" s="25">
        <f>IF(Inst_typ="Vuggestue","Vuggestue",IF(Inst_typ="Børnehave","Børnehave",IF(Inst_typ="Aldersintegreret institution","Aldersintegreret institution",IF(OR(Inst_typ="Vug og BH",Inst_typ="Kombi"),'2. Børn_indtast'!D430,0))))</f>
        <v>0</v>
      </c>
      <c r="E430" s="24" t="str">
        <f>IF('2. Børn_indtast'!E430="","",'2. Børn_indtast'!E430)</f>
        <v/>
      </c>
      <c r="F430" s="24" t="str">
        <f>IF('2. Børn_indtast'!F430="","",'2. Børn_indtast'!F430)</f>
        <v/>
      </c>
      <c r="G430" s="24" t="str">
        <f>IF('2. Børn_indtast'!G430="","",'2. Børn_indtast'!G430)</f>
        <v/>
      </c>
      <c r="H430" s="25" t="str">
        <f>IF('2. Børn_indtast'!H430="","",'2. Børn_indtast'!H430)</f>
        <v/>
      </c>
      <c r="I430" s="19" t="str">
        <f t="shared" si="102"/>
        <v>-</v>
      </c>
      <c r="J430" s="21" t="str">
        <f t="shared" si="103"/>
        <v>-</v>
      </c>
      <c r="K430" s="27">
        <f t="shared" si="104"/>
        <v>0</v>
      </c>
      <c r="L430" s="27">
        <f t="shared" si="105"/>
        <v>0</v>
      </c>
      <c r="M430" s="10">
        <f t="shared" si="106"/>
        <v>0</v>
      </c>
      <c r="N430" s="30">
        <f t="shared" si="107"/>
        <v>0</v>
      </c>
      <c r="O430" s="10">
        <f t="shared" si="108"/>
        <v>0</v>
      </c>
      <c r="P430" s="30">
        <f t="shared" si="109"/>
        <v>0</v>
      </c>
      <c r="Q430" s="27">
        <f t="shared" si="110"/>
        <v>0</v>
      </c>
      <c r="R430" s="38">
        <f t="shared" si="111"/>
        <v>0</v>
      </c>
      <c r="S430" s="39">
        <f t="shared" si="112"/>
        <v>0</v>
      </c>
      <c r="T430" s="10">
        <f t="shared" si="113"/>
        <v>0</v>
      </c>
      <c r="U430" s="30">
        <f t="shared" si="114"/>
        <v>0</v>
      </c>
      <c r="V430" s="22">
        <f t="shared" si="115"/>
        <v>0</v>
      </c>
      <c r="W430" s="22">
        <f t="shared" si="116"/>
        <v>0</v>
      </c>
      <c r="X430" s="22">
        <f t="shared" si="117"/>
        <v>0</v>
      </c>
    </row>
    <row r="431" spans="3:24" x14ac:dyDescent="0.3">
      <c r="C431" s="23" t="str">
        <f>IF('2. Børn_indtast'!C431="","",'2. Børn_indtast'!C431)</f>
        <v/>
      </c>
      <c r="D431" s="25">
        <f>IF(Inst_typ="Vuggestue","Vuggestue",IF(Inst_typ="Børnehave","Børnehave",IF(Inst_typ="Aldersintegreret institution","Aldersintegreret institution",IF(OR(Inst_typ="Vug og BH",Inst_typ="Kombi"),'2. Børn_indtast'!D431,0))))</f>
        <v>0</v>
      </c>
      <c r="E431" s="24" t="str">
        <f>IF('2. Børn_indtast'!E431="","",'2. Børn_indtast'!E431)</f>
        <v/>
      </c>
      <c r="F431" s="24" t="str">
        <f>IF('2. Børn_indtast'!F431="","",'2. Børn_indtast'!F431)</f>
        <v/>
      </c>
      <c r="G431" s="24" t="str">
        <f>IF('2. Børn_indtast'!G431="","",'2. Børn_indtast'!G431)</f>
        <v/>
      </c>
      <c r="H431" s="25" t="str">
        <f>IF('2. Børn_indtast'!H431="","",'2. Børn_indtast'!H431)</f>
        <v/>
      </c>
      <c r="I431" s="19" t="str">
        <f t="shared" si="102"/>
        <v>-</v>
      </c>
      <c r="J431" s="21" t="str">
        <f t="shared" si="103"/>
        <v>-</v>
      </c>
      <c r="K431" s="27">
        <f t="shared" si="104"/>
        <v>0</v>
      </c>
      <c r="L431" s="27">
        <f t="shared" si="105"/>
        <v>0</v>
      </c>
      <c r="M431" s="10">
        <f t="shared" si="106"/>
        <v>0</v>
      </c>
      <c r="N431" s="30">
        <f t="shared" si="107"/>
        <v>0</v>
      </c>
      <c r="O431" s="10">
        <f t="shared" si="108"/>
        <v>0</v>
      </c>
      <c r="P431" s="30">
        <f t="shared" si="109"/>
        <v>0</v>
      </c>
      <c r="Q431" s="27">
        <f t="shared" si="110"/>
        <v>0</v>
      </c>
      <c r="R431" s="38">
        <f t="shared" si="111"/>
        <v>0</v>
      </c>
      <c r="S431" s="39">
        <f t="shared" si="112"/>
        <v>0</v>
      </c>
      <c r="T431" s="10">
        <f t="shared" si="113"/>
        <v>0</v>
      </c>
      <c r="U431" s="30">
        <f t="shared" si="114"/>
        <v>0</v>
      </c>
      <c r="V431" s="22">
        <f t="shared" si="115"/>
        <v>0</v>
      </c>
      <c r="W431" s="22">
        <f t="shared" si="116"/>
        <v>0</v>
      </c>
      <c r="X431" s="22">
        <f t="shared" si="117"/>
        <v>0</v>
      </c>
    </row>
    <row r="432" spans="3:24" x14ac:dyDescent="0.3">
      <c r="C432" s="23" t="str">
        <f>IF('2. Børn_indtast'!C432="","",'2. Børn_indtast'!C432)</f>
        <v/>
      </c>
      <c r="D432" s="25">
        <f>IF(Inst_typ="Vuggestue","Vuggestue",IF(Inst_typ="Børnehave","Børnehave",IF(Inst_typ="Aldersintegreret institution","Aldersintegreret institution",IF(OR(Inst_typ="Vug og BH",Inst_typ="Kombi"),'2. Børn_indtast'!D432,0))))</f>
        <v>0</v>
      </c>
      <c r="E432" s="24" t="str">
        <f>IF('2. Børn_indtast'!E432="","",'2. Børn_indtast'!E432)</f>
        <v/>
      </c>
      <c r="F432" s="24" t="str">
        <f>IF('2. Børn_indtast'!F432="","",'2. Børn_indtast'!F432)</f>
        <v/>
      </c>
      <c r="G432" s="24" t="str">
        <f>IF('2. Børn_indtast'!G432="","",'2. Børn_indtast'!G432)</f>
        <v/>
      </c>
      <c r="H432" s="25" t="str">
        <f>IF('2. Børn_indtast'!H432="","",'2. Børn_indtast'!H432)</f>
        <v/>
      </c>
      <c r="I432" s="19" t="str">
        <f t="shared" si="102"/>
        <v>-</v>
      </c>
      <c r="J432" s="21" t="str">
        <f t="shared" si="103"/>
        <v>-</v>
      </c>
      <c r="K432" s="27">
        <f t="shared" si="104"/>
        <v>0</v>
      </c>
      <c r="L432" s="27">
        <f t="shared" si="105"/>
        <v>0</v>
      </c>
      <c r="M432" s="10">
        <f t="shared" si="106"/>
        <v>0</v>
      </c>
      <c r="N432" s="30">
        <f t="shared" si="107"/>
        <v>0</v>
      </c>
      <c r="O432" s="10">
        <f t="shared" si="108"/>
        <v>0</v>
      </c>
      <c r="P432" s="30">
        <f t="shared" si="109"/>
        <v>0</v>
      </c>
      <c r="Q432" s="27">
        <f t="shared" si="110"/>
        <v>0</v>
      </c>
      <c r="R432" s="38">
        <f t="shared" si="111"/>
        <v>0</v>
      </c>
      <c r="S432" s="39">
        <f t="shared" si="112"/>
        <v>0</v>
      </c>
      <c r="T432" s="10">
        <f t="shared" si="113"/>
        <v>0</v>
      </c>
      <c r="U432" s="30">
        <f t="shared" si="114"/>
        <v>0</v>
      </c>
      <c r="V432" s="22">
        <f t="shared" si="115"/>
        <v>0</v>
      </c>
      <c r="W432" s="22">
        <f t="shared" si="116"/>
        <v>0</v>
      </c>
      <c r="X432" s="22">
        <f t="shared" si="117"/>
        <v>0</v>
      </c>
    </row>
    <row r="433" spans="3:24" x14ac:dyDescent="0.3">
      <c r="C433" s="23" t="str">
        <f>IF('2. Børn_indtast'!C433="","",'2. Børn_indtast'!C433)</f>
        <v/>
      </c>
      <c r="D433" s="25">
        <f>IF(Inst_typ="Vuggestue","Vuggestue",IF(Inst_typ="Børnehave","Børnehave",IF(Inst_typ="Aldersintegreret institution","Aldersintegreret institution",IF(OR(Inst_typ="Vug og BH",Inst_typ="Kombi"),'2. Børn_indtast'!D433,0))))</f>
        <v>0</v>
      </c>
      <c r="E433" s="24" t="str">
        <f>IF('2. Børn_indtast'!E433="","",'2. Børn_indtast'!E433)</f>
        <v/>
      </c>
      <c r="F433" s="24" t="str">
        <f>IF('2. Børn_indtast'!F433="","",'2. Børn_indtast'!F433)</f>
        <v/>
      </c>
      <c r="G433" s="24" t="str">
        <f>IF('2. Børn_indtast'!G433="","",'2. Børn_indtast'!G433)</f>
        <v/>
      </c>
      <c r="H433" s="25" t="str">
        <f>IF('2. Børn_indtast'!H433="","",'2. Børn_indtast'!H433)</f>
        <v/>
      </c>
      <c r="I433" s="19" t="str">
        <f t="shared" si="102"/>
        <v>-</v>
      </c>
      <c r="J433" s="21" t="str">
        <f t="shared" si="103"/>
        <v>-</v>
      </c>
      <c r="K433" s="27">
        <f t="shared" si="104"/>
        <v>0</v>
      </c>
      <c r="L433" s="27">
        <f t="shared" si="105"/>
        <v>0</v>
      </c>
      <c r="M433" s="10">
        <f t="shared" si="106"/>
        <v>0</v>
      </c>
      <c r="N433" s="30">
        <f t="shared" si="107"/>
        <v>0</v>
      </c>
      <c r="O433" s="10">
        <f t="shared" si="108"/>
        <v>0</v>
      </c>
      <c r="P433" s="30">
        <f t="shared" si="109"/>
        <v>0</v>
      </c>
      <c r="Q433" s="27">
        <f t="shared" si="110"/>
        <v>0</v>
      </c>
      <c r="R433" s="38">
        <f t="shared" si="111"/>
        <v>0</v>
      </c>
      <c r="S433" s="39">
        <f t="shared" si="112"/>
        <v>0</v>
      </c>
      <c r="T433" s="10">
        <f t="shared" si="113"/>
        <v>0</v>
      </c>
      <c r="U433" s="30">
        <f t="shared" si="114"/>
        <v>0</v>
      </c>
      <c r="V433" s="22">
        <f t="shared" si="115"/>
        <v>0</v>
      </c>
      <c r="W433" s="22">
        <f t="shared" si="116"/>
        <v>0</v>
      </c>
      <c r="X433" s="22">
        <f t="shared" si="117"/>
        <v>0</v>
      </c>
    </row>
    <row r="434" spans="3:24" x14ac:dyDescent="0.3">
      <c r="C434" s="23" t="str">
        <f>IF('2. Børn_indtast'!C434="","",'2. Børn_indtast'!C434)</f>
        <v/>
      </c>
      <c r="D434" s="25">
        <f>IF(Inst_typ="Vuggestue","Vuggestue",IF(Inst_typ="Børnehave","Børnehave",IF(Inst_typ="Aldersintegreret institution","Aldersintegreret institution",IF(OR(Inst_typ="Vug og BH",Inst_typ="Kombi"),'2. Børn_indtast'!D434,0))))</f>
        <v>0</v>
      </c>
      <c r="E434" s="24" t="str">
        <f>IF('2. Børn_indtast'!E434="","",'2. Børn_indtast'!E434)</f>
        <v/>
      </c>
      <c r="F434" s="24" t="str">
        <f>IF('2. Børn_indtast'!F434="","",'2. Børn_indtast'!F434)</f>
        <v/>
      </c>
      <c r="G434" s="24" t="str">
        <f>IF('2. Børn_indtast'!G434="","",'2. Børn_indtast'!G434)</f>
        <v/>
      </c>
      <c r="H434" s="25" t="str">
        <f>IF('2. Børn_indtast'!H434="","",'2. Børn_indtast'!H434)</f>
        <v/>
      </c>
      <c r="I434" s="19" t="str">
        <f t="shared" si="102"/>
        <v>-</v>
      </c>
      <c r="J434" s="21" t="str">
        <f t="shared" si="103"/>
        <v>-</v>
      </c>
      <c r="K434" s="27">
        <f t="shared" si="104"/>
        <v>0</v>
      </c>
      <c r="L434" s="27">
        <f t="shared" si="105"/>
        <v>0</v>
      </c>
      <c r="M434" s="10">
        <f t="shared" si="106"/>
        <v>0</v>
      </c>
      <c r="N434" s="30">
        <f t="shared" si="107"/>
        <v>0</v>
      </c>
      <c r="O434" s="10">
        <f t="shared" si="108"/>
        <v>0</v>
      </c>
      <c r="P434" s="30">
        <f t="shared" si="109"/>
        <v>0</v>
      </c>
      <c r="Q434" s="27">
        <f t="shared" si="110"/>
        <v>0</v>
      </c>
      <c r="R434" s="38">
        <f t="shared" si="111"/>
        <v>0</v>
      </c>
      <c r="S434" s="39">
        <f t="shared" si="112"/>
        <v>0</v>
      </c>
      <c r="T434" s="10">
        <f t="shared" si="113"/>
        <v>0</v>
      </c>
      <c r="U434" s="30">
        <f t="shared" si="114"/>
        <v>0</v>
      </c>
      <c r="V434" s="22">
        <f t="shared" si="115"/>
        <v>0</v>
      </c>
      <c r="W434" s="22">
        <f t="shared" si="116"/>
        <v>0</v>
      </c>
      <c r="X434" s="22">
        <f t="shared" si="117"/>
        <v>0</v>
      </c>
    </row>
    <row r="435" spans="3:24" x14ac:dyDescent="0.3">
      <c r="C435" s="23" t="str">
        <f>IF('2. Børn_indtast'!C435="","",'2. Børn_indtast'!C435)</f>
        <v/>
      </c>
      <c r="D435" s="25">
        <f>IF(Inst_typ="Vuggestue","Vuggestue",IF(Inst_typ="Børnehave","Børnehave",IF(Inst_typ="Aldersintegreret institution","Aldersintegreret institution",IF(OR(Inst_typ="Vug og BH",Inst_typ="Kombi"),'2. Børn_indtast'!D435,0))))</f>
        <v>0</v>
      </c>
      <c r="E435" s="24" t="str">
        <f>IF('2. Børn_indtast'!E435="","",'2. Børn_indtast'!E435)</f>
        <v/>
      </c>
      <c r="F435" s="24" t="str">
        <f>IF('2. Børn_indtast'!F435="","",'2. Børn_indtast'!F435)</f>
        <v/>
      </c>
      <c r="G435" s="24" t="str">
        <f>IF('2. Børn_indtast'!G435="","",'2. Børn_indtast'!G435)</f>
        <v/>
      </c>
      <c r="H435" s="25" t="str">
        <f>IF('2. Børn_indtast'!H435="","",'2. Børn_indtast'!H435)</f>
        <v/>
      </c>
      <c r="I435" s="19" t="str">
        <f t="shared" si="102"/>
        <v>-</v>
      </c>
      <c r="J435" s="21" t="str">
        <f t="shared" si="103"/>
        <v>-</v>
      </c>
      <c r="K435" s="27">
        <f t="shared" si="104"/>
        <v>0</v>
      </c>
      <c r="L435" s="27">
        <f t="shared" si="105"/>
        <v>0</v>
      </c>
      <c r="M435" s="10">
        <f t="shared" si="106"/>
        <v>0</v>
      </c>
      <c r="N435" s="30">
        <f t="shared" si="107"/>
        <v>0</v>
      </c>
      <c r="O435" s="10">
        <f t="shared" si="108"/>
        <v>0</v>
      </c>
      <c r="P435" s="30">
        <f t="shared" si="109"/>
        <v>0</v>
      </c>
      <c r="Q435" s="27">
        <f t="shared" si="110"/>
        <v>0</v>
      </c>
      <c r="R435" s="38">
        <f t="shared" si="111"/>
        <v>0</v>
      </c>
      <c r="S435" s="39">
        <f t="shared" si="112"/>
        <v>0</v>
      </c>
      <c r="T435" s="10">
        <f t="shared" si="113"/>
        <v>0</v>
      </c>
      <c r="U435" s="30">
        <f t="shared" si="114"/>
        <v>0</v>
      </c>
      <c r="V435" s="22">
        <f t="shared" si="115"/>
        <v>0</v>
      </c>
      <c r="W435" s="22">
        <f t="shared" si="116"/>
        <v>0</v>
      </c>
      <c r="X435" s="22">
        <f t="shared" si="117"/>
        <v>0</v>
      </c>
    </row>
    <row r="436" spans="3:24" x14ac:dyDescent="0.3">
      <c r="C436" s="23" t="str">
        <f>IF('2. Børn_indtast'!C436="","",'2. Børn_indtast'!C436)</f>
        <v/>
      </c>
      <c r="D436" s="25">
        <f>IF(Inst_typ="Vuggestue","Vuggestue",IF(Inst_typ="Børnehave","Børnehave",IF(Inst_typ="Aldersintegreret institution","Aldersintegreret institution",IF(OR(Inst_typ="Vug og BH",Inst_typ="Kombi"),'2. Børn_indtast'!D436,0))))</f>
        <v>0</v>
      </c>
      <c r="E436" s="24" t="str">
        <f>IF('2. Børn_indtast'!E436="","",'2. Børn_indtast'!E436)</f>
        <v/>
      </c>
      <c r="F436" s="24" t="str">
        <f>IF('2. Børn_indtast'!F436="","",'2. Børn_indtast'!F436)</f>
        <v/>
      </c>
      <c r="G436" s="24" t="str">
        <f>IF('2. Børn_indtast'!G436="","",'2. Børn_indtast'!G436)</f>
        <v/>
      </c>
      <c r="H436" s="25" t="str">
        <f>IF('2. Børn_indtast'!H436="","",'2. Børn_indtast'!H436)</f>
        <v/>
      </c>
      <c r="I436" s="19" t="str">
        <f t="shared" si="102"/>
        <v>-</v>
      </c>
      <c r="J436" s="21" t="str">
        <f t="shared" si="103"/>
        <v>-</v>
      </c>
      <c r="K436" s="27">
        <f t="shared" si="104"/>
        <v>0</v>
      </c>
      <c r="L436" s="27">
        <f t="shared" si="105"/>
        <v>0</v>
      </c>
      <c r="M436" s="10">
        <f t="shared" si="106"/>
        <v>0</v>
      </c>
      <c r="N436" s="30">
        <f t="shared" si="107"/>
        <v>0</v>
      </c>
      <c r="O436" s="10">
        <f t="shared" si="108"/>
        <v>0</v>
      </c>
      <c r="P436" s="30">
        <f t="shared" si="109"/>
        <v>0</v>
      </c>
      <c r="Q436" s="27">
        <f t="shared" si="110"/>
        <v>0</v>
      </c>
      <c r="R436" s="38">
        <f t="shared" si="111"/>
        <v>0</v>
      </c>
      <c r="S436" s="39">
        <f t="shared" si="112"/>
        <v>0</v>
      </c>
      <c r="T436" s="10">
        <f t="shared" si="113"/>
        <v>0</v>
      </c>
      <c r="U436" s="30">
        <f t="shared" si="114"/>
        <v>0</v>
      </c>
      <c r="V436" s="22">
        <f t="shared" si="115"/>
        <v>0</v>
      </c>
      <c r="W436" s="22">
        <f t="shared" si="116"/>
        <v>0</v>
      </c>
      <c r="X436" s="22">
        <f t="shared" si="117"/>
        <v>0</v>
      </c>
    </row>
    <row r="437" spans="3:24" x14ac:dyDescent="0.3">
      <c r="C437" s="23" t="str">
        <f>IF('2. Børn_indtast'!C437="","",'2. Børn_indtast'!C437)</f>
        <v/>
      </c>
      <c r="D437" s="25">
        <f>IF(Inst_typ="Vuggestue","Vuggestue",IF(Inst_typ="Børnehave","Børnehave",IF(Inst_typ="Aldersintegreret institution","Aldersintegreret institution",IF(OR(Inst_typ="Vug og BH",Inst_typ="Kombi"),'2. Børn_indtast'!D437,0))))</f>
        <v>0</v>
      </c>
      <c r="E437" s="24" t="str">
        <f>IF('2. Børn_indtast'!E437="","",'2. Børn_indtast'!E437)</f>
        <v/>
      </c>
      <c r="F437" s="24" t="str">
        <f>IF('2. Børn_indtast'!F437="","",'2. Børn_indtast'!F437)</f>
        <v/>
      </c>
      <c r="G437" s="24" t="str">
        <f>IF('2. Børn_indtast'!G437="","",'2. Børn_indtast'!G437)</f>
        <v/>
      </c>
      <c r="H437" s="25" t="str">
        <f>IF('2. Børn_indtast'!H437="","",'2. Børn_indtast'!H437)</f>
        <v/>
      </c>
      <c r="I437" s="19" t="str">
        <f t="shared" si="102"/>
        <v>-</v>
      </c>
      <c r="J437" s="21" t="str">
        <f t="shared" si="103"/>
        <v>-</v>
      </c>
      <c r="K437" s="27">
        <f t="shared" si="104"/>
        <v>0</v>
      </c>
      <c r="L437" s="27">
        <f t="shared" si="105"/>
        <v>0</v>
      </c>
      <c r="M437" s="10">
        <f t="shared" si="106"/>
        <v>0</v>
      </c>
      <c r="N437" s="30">
        <f t="shared" si="107"/>
        <v>0</v>
      </c>
      <c r="O437" s="10">
        <f t="shared" si="108"/>
        <v>0</v>
      </c>
      <c r="P437" s="30">
        <f t="shared" si="109"/>
        <v>0</v>
      </c>
      <c r="Q437" s="27">
        <f t="shared" si="110"/>
        <v>0</v>
      </c>
      <c r="R437" s="38">
        <f t="shared" si="111"/>
        <v>0</v>
      </c>
      <c r="S437" s="39">
        <f t="shared" si="112"/>
        <v>0</v>
      </c>
      <c r="T437" s="10">
        <f t="shared" si="113"/>
        <v>0</v>
      </c>
      <c r="U437" s="30">
        <f t="shared" si="114"/>
        <v>0</v>
      </c>
      <c r="V437" s="22">
        <f t="shared" si="115"/>
        <v>0</v>
      </c>
      <c r="W437" s="22">
        <f t="shared" si="116"/>
        <v>0</v>
      </c>
      <c r="X437" s="22">
        <f t="shared" si="117"/>
        <v>0</v>
      </c>
    </row>
    <row r="438" spans="3:24" x14ac:dyDescent="0.3">
      <c r="C438" s="23" t="str">
        <f>IF('2. Børn_indtast'!C438="","",'2. Børn_indtast'!C438)</f>
        <v/>
      </c>
      <c r="D438" s="25">
        <f>IF(Inst_typ="Vuggestue","Vuggestue",IF(Inst_typ="Børnehave","Børnehave",IF(Inst_typ="Aldersintegreret institution","Aldersintegreret institution",IF(OR(Inst_typ="Vug og BH",Inst_typ="Kombi"),'2. Børn_indtast'!D438,0))))</f>
        <v>0</v>
      </c>
      <c r="E438" s="24" t="str">
        <f>IF('2. Børn_indtast'!E438="","",'2. Børn_indtast'!E438)</f>
        <v/>
      </c>
      <c r="F438" s="24" t="str">
        <f>IF('2. Børn_indtast'!F438="","",'2. Børn_indtast'!F438)</f>
        <v/>
      </c>
      <c r="G438" s="24" t="str">
        <f>IF('2. Børn_indtast'!G438="","",'2. Børn_indtast'!G438)</f>
        <v/>
      </c>
      <c r="H438" s="25" t="str">
        <f>IF('2. Børn_indtast'!H438="","",'2. Børn_indtast'!H438)</f>
        <v/>
      </c>
      <c r="I438" s="19" t="str">
        <f t="shared" si="102"/>
        <v>-</v>
      </c>
      <c r="J438" s="21" t="str">
        <f t="shared" si="103"/>
        <v>-</v>
      </c>
      <c r="K438" s="27">
        <f t="shared" si="104"/>
        <v>0</v>
      </c>
      <c r="L438" s="27">
        <f t="shared" si="105"/>
        <v>0</v>
      </c>
      <c r="M438" s="10">
        <f t="shared" si="106"/>
        <v>0</v>
      </c>
      <c r="N438" s="30">
        <f t="shared" si="107"/>
        <v>0</v>
      </c>
      <c r="O438" s="10">
        <f t="shared" si="108"/>
        <v>0</v>
      </c>
      <c r="P438" s="30">
        <f t="shared" si="109"/>
        <v>0</v>
      </c>
      <c r="Q438" s="27">
        <f t="shared" si="110"/>
        <v>0</v>
      </c>
      <c r="R438" s="38">
        <f t="shared" si="111"/>
        <v>0</v>
      </c>
      <c r="S438" s="39">
        <f t="shared" si="112"/>
        <v>0</v>
      </c>
      <c r="T438" s="10">
        <f t="shared" si="113"/>
        <v>0</v>
      </c>
      <c r="U438" s="30">
        <f t="shared" si="114"/>
        <v>0</v>
      </c>
      <c r="V438" s="22">
        <f t="shared" si="115"/>
        <v>0</v>
      </c>
      <c r="W438" s="22">
        <f t="shared" si="116"/>
        <v>0</v>
      </c>
      <c r="X438" s="22">
        <f t="shared" si="117"/>
        <v>0</v>
      </c>
    </row>
    <row r="439" spans="3:24" x14ac:dyDescent="0.3">
      <c r="C439" s="23" t="str">
        <f>IF('2. Børn_indtast'!C439="","",'2. Børn_indtast'!C439)</f>
        <v/>
      </c>
      <c r="D439" s="25">
        <f>IF(Inst_typ="Vuggestue","Vuggestue",IF(Inst_typ="Børnehave","Børnehave",IF(Inst_typ="Aldersintegreret institution","Aldersintegreret institution",IF(OR(Inst_typ="Vug og BH",Inst_typ="Kombi"),'2. Børn_indtast'!D439,0))))</f>
        <v>0</v>
      </c>
      <c r="E439" s="24" t="str">
        <f>IF('2. Børn_indtast'!E439="","",'2. Børn_indtast'!E439)</f>
        <v/>
      </c>
      <c r="F439" s="24" t="str">
        <f>IF('2. Børn_indtast'!F439="","",'2. Børn_indtast'!F439)</f>
        <v/>
      </c>
      <c r="G439" s="24" t="str">
        <f>IF('2. Børn_indtast'!G439="","",'2. Børn_indtast'!G439)</f>
        <v/>
      </c>
      <c r="H439" s="25" t="str">
        <f>IF('2. Børn_indtast'!H439="","",'2. Børn_indtast'!H439)</f>
        <v/>
      </c>
      <c r="I439" s="19" t="str">
        <f t="shared" si="102"/>
        <v>-</v>
      </c>
      <c r="J439" s="21" t="str">
        <f t="shared" si="103"/>
        <v>-</v>
      </c>
      <c r="K439" s="27">
        <f t="shared" si="104"/>
        <v>0</v>
      </c>
      <c r="L439" s="27">
        <f t="shared" si="105"/>
        <v>0</v>
      </c>
      <c r="M439" s="10">
        <f t="shared" si="106"/>
        <v>0</v>
      </c>
      <c r="N439" s="30">
        <f t="shared" si="107"/>
        <v>0</v>
      </c>
      <c r="O439" s="10">
        <f t="shared" si="108"/>
        <v>0</v>
      </c>
      <c r="P439" s="30">
        <f t="shared" si="109"/>
        <v>0</v>
      </c>
      <c r="Q439" s="27">
        <f t="shared" si="110"/>
        <v>0</v>
      </c>
      <c r="R439" s="38">
        <f t="shared" si="111"/>
        <v>0</v>
      </c>
      <c r="S439" s="39">
        <f t="shared" si="112"/>
        <v>0</v>
      </c>
      <c r="T439" s="10">
        <f t="shared" si="113"/>
        <v>0</v>
      </c>
      <c r="U439" s="30">
        <f t="shared" si="114"/>
        <v>0</v>
      </c>
      <c r="V439" s="22">
        <f t="shared" si="115"/>
        <v>0</v>
      </c>
      <c r="W439" s="22">
        <f t="shared" si="116"/>
        <v>0</v>
      </c>
      <c r="X439" s="22">
        <f t="shared" si="117"/>
        <v>0</v>
      </c>
    </row>
    <row r="440" spans="3:24" x14ac:dyDescent="0.3">
      <c r="C440" s="23" t="str">
        <f>IF('2. Børn_indtast'!C440="","",'2. Børn_indtast'!C440)</f>
        <v/>
      </c>
      <c r="D440" s="25">
        <f>IF(Inst_typ="Vuggestue","Vuggestue",IF(Inst_typ="Børnehave","Børnehave",IF(Inst_typ="Aldersintegreret institution","Aldersintegreret institution",IF(OR(Inst_typ="Vug og BH",Inst_typ="Kombi"),'2. Børn_indtast'!D440,0))))</f>
        <v>0</v>
      </c>
      <c r="E440" s="24" t="str">
        <f>IF('2. Børn_indtast'!E440="","",'2. Børn_indtast'!E440)</f>
        <v/>
      </c>
      <c r="F440" s="24" t="str">
        <f>IF('2. Børn_indtast'!F440="","",'2. Børn_indtast'!F440)</f>
        <v/>
      </c>
      <c r="G440" s="24" t="str">
        <f>IF('2. Børn_indtast'!G440="","",'2. Børn_indtast'!G440)</f>
        <v/>
      </c>
      <c r="H440" s="25" t="str">
        <f>IF('2. Børn_indtast'!H440="","",'2. Børn_indtast'!H440)</f>
        <v/>
      </c>
      <c r="I440" s="19" t="str">
        <f t="shared" si="102"/>
        <v>-</v>
      </c>
      <c r="J440" s="21" t="str">
        <f t="shared" si="103"/>
        <v>-</v>
      </c>
      <c r="K440" s="27">
        <f t="shared" si="104"/>
        <v>0</v>
      </c>
      <c r="L440" s="27">
        <f t="shared" si="105"/>
        <v>0</v>
      </c>
      <c r="M440" s="10">
        <f t="shared" si="106"/>
        <v>0</v>
      </c>
      <c r="N440" s="30">
        <f t="shared" si="107"/>
        <v>0</v>
      </c>
      <c r="O440" s="10">
        <f t="shared" si="108"/>
        <v>0</v>
      </c>
      <c r="P440" s="30">
        <f t="shared" si="109"/>
        <v>0</v>
      </c>
      <c r="Q440" s="27">
        <f t="shared" si="110"/>
        <v>0</v>
      </c>
      <c r="R440" s="38">
        <f t="shared" si="111"/>
        <v>0</v>
      </c>
      <c r="S440" s="39">
        <f t="shared" si="112"/>
        <v>0</v>
      </c>
      <c r="T440" s="10">
        <f t="shared" si="113"/>
        <v>0</v>
      </c>
      <c r="U440" s="30">
        <f t="shared" si="114"/>
        <v>0</v>
      </c>
      <c r="V440" s="22">
        <f t="shared" si="115"/>
        <v>0</v>
      </c>
      <c r="W440" s="22">
        <f t="shared" si="116"/>
        <v>0</v>
      </c>
      <c r="X440" s="22">
        <f t="shared" si="117"/>
        <v>0</v>
      </c>
    </row>
    <row r="441" spans="3:24" x14ac:dyDescent="0.3">
      <c r="C441" s="23" t="str">
        <f>IF('2. Børn_indtast'!C441="","",'2. Børn_indtast'!C441)</f>
        <v/>
      </c>
      <c r="D441" s="25">
        <f>IF(Inst_typ="Vuggestue","Vuggestue",IF(Inst_typ="Børnehave","Børnehave",IF(Inst_typ="Aldersintegreret institution","Aldersintegreret institution",IF(OR(Inst_typ="Vug og BH",Inst_typ="Kombi"),'2. Børn_indtast'!D441,0))))</f>
        <v>0</v>
      </c>
      <c r="E441" s="24" t="str">
        <f>IF('2. Børn_indtast'!E441="","",'2. Børn_indtast'!E441)</f>
        <v/>
      </c>
      <c r="F441" s="24" t="str">
        <f>IF('2. Børn_indtast'!F441="","",'2. Børn_indtast'!F441)</f>
        <v/>
      </c>
      <c r="G441" s="24" t="str">
        <f>IF('2. Børn_indtast'!G441="","",'2. Børn_indtast'!G441)</f>
        <v/>
      </c>
      <c r="H441" s="25" t="str">
        <f>IF('2. Børn_indtast'!H441="","",'2. Børn_indtast'!H441)</f>
        <v/>
      </c>
      <c r="I441" s="19" t="str">
        <f t="shared" si="102"/>
        <v>-</v>
      </c>
      <c r="J441" s="21" t="str">
        <f t="shared" si="103"/>
        <v>-</v>
      </c>
      <c r="K441" s="27">
        <f t="shared" si="104"/>
        <v>0</v>
      </c>
      <c r="L441" s="27">
        <f t="shared" si="105"/>
        <v>0</v>
      </c>
      <c r="M441" s="10">
        <f t="shared" si="106"/>
        <v>0</v>
      </c>
      <c r="N441" s="30">
        <f t="shared" si="107"/>
        <v>0</v>
      </c>
      <c r="O441" s="10">
        <f t="shared" si="108"/>
        <v>0</v>
      </c>
      <c r="P441" s="30">
        <f t="shared" si="109"/>
        <v>0</v>
      </c>
      <c r="Q441" s="27">
        <f t="shared" si="110"/>
        <v>0</v>
      </c>
      <c r="R441" s="38">
        <f t="shared" si="111"/>
        <v>0</v>
      </c>
      <c r="S441" s="39">
        <f t="shared" si="112"/>
        <v>0</v>
      </c>
      <c r="T441" s="10">
        <f t="shared" si="113"/>
        <v>0</v>
      </c>
      <c r="U441" s="30">
        <f t="shared" si="114"/>
        <v>0</v>
      </c>
      <c r="V441" s="22">
        <f t="shared" si="115"/>
        <v>0</v>
      </c>
      <c r="W441" s="22">
        <f t="shared" si="116"/>
        <v>0</v>
      </c>
      <c r="X441" s="22">
        <f t="shared" si="117"/>
        <v>0</v>
      </c>
    </row>
    <row r="442" spans="3:24" x14ac:dyDescent="0.3">
      <c r="C442" s="23" t="str">
        <f>IF('2. Børn_indtast'!C442="","",'2. Børn_indtast'!C442)</f>
        <v/>
      </c>
      <c r="D442" s="25">
        <f>IF(Inst_typ="Vuggestue","Vuggestue",IF(Inst_typ="Børnehave","Børnehave",IF(Inst_typ="Aldersintegreret institution","Aldersintegreret institution",IF(OR(Inst_typ="Vug og BH",Inst_typ="Kombi"),'2. Børn_indtast'!D442,0))))</f>
        <v>0</v>
      </c>
      <c r="E442" s="24" t="str">
        <f>IF('2. Børn_indtast'!E442="","",'2. Børn_indtast'!E442)</f>
        <v/>
      </c>
      <c r="F442" s="24" t="str">
        <f>IF('2. Børn_indtast'!F442="","",'2. Børn_indtast'!F442)</f>
        <v/>
      </c>
      <c r="G442" s="24" t="str">
        <f>IF('2. Børn_indtast'!G442="","",'2. Børn_indtast'!G442)</f>
        <v/>
      </c>
      <c r="H442" s="25" t="str">
        <f>IF('2. Børn_indtast'!H442="","",'2. Børn_indtast'!H442)</f>
        <v/>
      </c>
      <c r="I442" s="19" t="str">
        <f t="shared" si="102"/>
        <v>-</v>
      </c>
      <c r="J442" s="21" t="str">
        <f t="shared" si="103"/>
        <v>-</v>
      </c>
      <c r="K442" s="27">
        <f t="shared" si="104"/>
        <v>0</v>
      </c>
      <c r="L442" s="27">
        <f t="shared" si="105"/>
        <v>0</v>
      </c>
      <c r="M442" s="10">
        <f t="shared" si="106"/>
        <v>0</v>
      </c>
      <c r="N442" s="30">
        <f t="shared" si="107"/>
        <v>0</v>
      </c>
      <c r="O442" s="10">
        <f t="shared" si="108"/>
        <v>0</v>
      </c>
      <c r="P442" s="30">
        <f t="shared" si="109"/>
        <v>0</v>
      </c>
      <c r="Q442" s="27">
        <f t="shared" si="110"/>
        <v>0</v>
      </c>
      <c r="R442" s="38">
        <f t="shared" si="111"/>
        <v>0</v>
      </c>
      <c r="S442" s="39">
        <f t="shared" si="112"/>
        <v>0</v>
      </c>
      <c r="T442" s="10">
        <f t="shared" si="113"/>
        <v>0</v>
      </c>
      <c r="U442" s="30">
        <f t="shared" si="114"/>
        <v>0</v>
      </c>
      <c r="V442" s="22">
        <f t="shared" si="115"/>
        <v>0</v>
      </c>
      <c r="W442" s="22">
        <f t="shared" si="116"/>
        <v>0</v>
      </c>
      <c r="X442" s="22">
        <f t="shared" si="117"/>
        <v>0</v>
      </c>
    </row>
    <row r="443" spans="3:24" x14ac:dyDescent="0.3">
      <c r="C443" s="23" t="str">
        <f>IF('2. Børn_indtast'!C443="","",'2. Børn_indtast'!C443)</f>
        <v/>
      </c>
      <c r="D443" s="25">
        <f>IF(Inst_typ="Vuggestue","Vuggestue",IF(Inst_typ="Børnehave","Børnehave",IF(Inst_typ="Aldersintegreret institution","Aldersintegreret institution",IF(OR(Inst_typ="Vug og BH",Inst_typ="Kombi"),'2. Børn_indtast'!D443,0))))</f>
        <v>0</v>
      </c>
      <c r="E443" s="24" t="str">
        <f>IF('2. Børn_indtast'!E443="","",'2. Børn_indtast'!E443)</f>
        <v/>
      </c>
      <c r="F443" s="24" t="str">
        <f>IF('2. Børn_indtast'!F443="","",'2. Børn_indtast'!F443)</f>
        <v/>
      </c>
      <c r="G443" s="24" t="str">
        <f>IF('2. Børn_indtast'!G443="","",'2. Børn_indtast'!G443)</f>
        <v/>
      </c>
      <c r="H443" s="25" t="str">
        <f>IF('2. Børn_indtast'!H443="","",'2. Børn_indtast'!H443)</f>
        <v/>
      </c>
      <c r="I443" s="19" t="str">
        <f t="shared" si="102"/>
        <v>-</v>
      </c>
      <c r="J443" s="21" t="str">
        <f t="shared" si="103"/>
        <v>-</v>
      </c>
      <c r="K443" s="27">
        <f t="shared" si="104"/>
        <v>0</v>
      </c>
      <c r="L443" s="27">
        <f t="shared" si="105"/>
        <v>0</v>
      </c>
      <c r="M443" s="10">
        <f t="shared" si="106"/>
        <v>0</v>
      </c>
      <c r="N443" s="30">
        <f t="shared" si="107"/>
        <v>0</v>
      </c>
      <c r="O443" s="10">
        <f t="shared" si="108"/>
        <v>0</v>
      </c>
      <c r="P443" s="30">
        <f t="shared" si="109"/>
        <v>0</v>
      </c>
      <c r="Q443" s="27">
        <f t="shared" si="110"/>
        <v>0</v>
      </c>
      <c r="R443" s="38">
        <f t="shared" si="111"/>
        <v>0</v>
      </c>
      <c r="S443" s="39">
        <f t="shared" si="112"/>
        <v>0</v>
      </c>
      <c r="T443" s="10">
        <f t="shared" si="113"/>
        <v>0</v>
      </c>
      <c r="U443" s="30">
        <f t="shared" si="114"/>
        <v>0</v>
      </c>
      <c r="V443" s="22">
        <f t="shared" si="115"/>
        <v>0</v>
      </c>
      <c r="W443" s="22">
        <f t="shared" si="116"/>
        <v>0</v>
      </c>
      <c r="X443" s="22">
        <f t="shared" si="117"/>
        <v>0</v>
      </c>
    </row>
    <row r="444" spans="3:24" x14ac:dyDescent="0.3">
      <c r="C444" s="23" t="str">
        <f>IF('2. Børn_indtast'!C444="","",'2. Børn_indtast'!C444)</f>
        <v/>
      </c>
      <c r="D444" s="25">
        <f>IF(Inst_typ="Vuggestue","Vuggestue",IF(Inst_typ="Børnehave","Børnehave",IF(Inst_typ="Aldersintegreret institution","Aldersintegreret institution",IF(OR(Inst_typ="Vug og BH",Inst_typ="Kombi"),'2. Børn_indtast'!D444,0))))</f>
        <v>0</v>
      </c>
      <c r="E444" s="24" t="str">
        <f>IF('2. Børn_indtast'!E444="","",'2. Børn_indtast'!E444)</f>
        <v/>
      </c>
      <c r="F444" s="24" t="str">
        <f>IF('2. Børn_indtast'!F444="","",'2. Børn_indtast'!F444)</f>
        <v/>
      </c>
      <c r="G444" s="24" t="str">
        <f>IF('2. Børn_indtast'!G444="","",'2. Børn_indtast'!G444)</f>
        <v/>
      </c>
      <c r="H444" s="25" t="str">
        <f>IF('2. Børn_indtast'!H444="","",'2. Børn_indtast'!H444)</f>
        <v/>
      </c>
      <c r="I444" s="19" t="str">
        <f t="shared" si="102"/>
        <v>-</v>
      </c>
      <c r="J444" s="21" t="str">
        <f t="shared" si="103"/>
        <v>-</v>
      </c>
      <c r="K444" s="27">
        <f t="shared" si="104"/>
        <v>0</v>
      </c>
      <c r="L444" s="27">
        <f t="shared" si="105"/>
        <v>0</v>
      </c>
      <c r="M444" s="10">
        <f t="shared" si="106"/>
        <v>0</v>
      </c>
      <c r="N444" s="30">
        <f t="shared" si="107"/>
        <v>0</v>
      </c>
      <c r="O444" s="10">
        <f t="shared" si="108"/>
        <v>0</v>
      </c>
      <c r="P444" s="30">
        <f t="shared" si="109"/>
        <v>0</v>
      </c>
      <c r="Q444" s="27">
        <f t="shared" si="110"/>
        <v>0</v>
      </c>
      <c r="R444" s="38">
        <f t="shared" si="111"/>
        <v>0</v>
      </c>
      <c r="S444" s="39">
        <f t="shared" si="112"/>
        <v>0</v>
      </c>
      <c r="T444" s="10">
        <f t="shared" si="113"/>
        <v>0</v>
      </c>
      <c r="U444" s="30">
        <f t="shared" si="114"/>
        <v>0</v>
      </c>
      <c r="V444" s="22">
        <f t="shared" si="115"/>
        <v>0</v>
      </c>
      <c r="W444" s="22">
        <f t="shared" si="116"/>
        <v>0</v>
      </c>
      <c r="X444" s="22">
        <f t="shared" si="117"/>
        <v>0</v>
      </c>
    </row>
    <row r="445" spans="3:24" x14ac:dyDescent="0.3">
      <c r="C445" s="23" t="str">
        <f>IF('2. Børn_indtast'!C445="","",'2. Børn_indtast'!C445)</f>
        <v/>
      </c>
      <c r="D445" s="25">
        <f>IF(Inst_typ="Vuggestue","Vuggestue",IF(Inst_typ="Børnehave","Børnehave",IF(Inst_typ="Aldersintegreret institution","Aldersintegreret institution",IF(OR(Inst_typ="Vug og BH",Inst_typ="Kombi"),'2. Børn_indtast'!D445,0))))</f>
        <v>0</v>
      </c>
      <c r="E445" s="24" t="str">
        <f>IF('2. Børn_indtast'!E445="","",'2. Børn_indtast'!E445)</f>
        <v/>
      </c>
      <c r="F445" s="24" t="str">
        <f>IF('2. Børn_indtast'!F445="","",'2. Børn_indtast'!F445)</f>
        <v/>
      </c>
      <c r="G445" s="24" t="str">
        <f>IF('2. Børn_indtast'!G445="","",'2. Børn_indtast'!G445)</f>
        <v/>
      </c>
      <c r="H445" s="25" t="str">
        <f>IF('2. Børn_indtast'!H445="","",'2. Børn_indtast'!H445)</f>
        <v/>
      </c>
      <c r="I445" s="19" t="str">
        <f t="shared" si="102"/>
        <v>-</v>
      </c>
      <c r="J445" s="21" t="str">
        <f t="shared" si="103"/>
        <v>-</v>
      </c>
      <c r="K445" s="27">
        <f t="shared" si="104"/>
        <v>0</v>
      </c>
      <c r="L445" s="27">
        <f t="shared" si="105"/>
        <v>0</v>
      </c>
      <c r="M445" s="10">
        <f t="shared" si="106"/>
        <v>0</v>
      </c>
      <c r="N445" s="30">
        <f t="shared" si="107"/>
        <v>0</v>
      </c>
      <c r="O445" s="10">
        <f t="shared" si="108"/>
        <v>0</v>
      </c>
      <c r="P445" s="30">
        <f t="shared" si="109"/>
        <v>0</v>
      </c>
      <c r="Q445" s="27">
        <f t="shared" si="110"/>
        <v>0</v>
      </c>
      <c r="R445" s="38">
        <f t="shared" si="111"/>
        <v>0</v>
      </c>
      <c r="S445" s="39">
        <f t="shared" si="112"/>
        <v>0</v>
      </c>
      <c r="T445" s="10">
        <f t="shared" si="113"/>
        <v>0</v>
      </c>
      <c r="U445" s="30">
        <f t="shared" si="114"/>
        <v>0</v>
      </c>
      <c r="V445" s="22">
        <f t="shared" si="115"/>
        <v>0</v>
      </c>
      <c r="W445" s="22">
        <f t="shared" si="116"/>
        <v>0</v>
      </c>
      <c r="X445" s="22">
        <f t="shared" si="117"/>
        <v>0</v>
      </c>
    </row>
    <row r="446" spans="3:24" x14ac:dyDescent="0.3">
      <c r="C446" s="23" t="str">
        <f>IF('2. Børn_indtast'!C446="","",'2. Børn_indtast'!C446)</f>
        <v/>
      </c>
      <c r="D446" s="25">
        <f>IF(Inst_typ="Vuggestue","Vuggestue",IF(Inst_typ="Børnehave","Børnehave",IF(Inst_typ="Aldersintegreret institution","Aldersintegreret institution",IF(OR(Inst_typ="Vug og BH",Inst_typ="Kombi"),'2. Børn_indtast'!D446,0))))</f>
        <v>0</v>
      </c>
      <c r="E446" s="24" t="str">
        <f>IF('2. Børn_indtast'!E446="","",'2. Børn_indtast'!E446)</f>
        <v/>
      </c>
      <c r="F446" s="24" t="str">
        <f>IF('2. Børn_indtast'!F446="","",'2. Børn_indtast'!F446)</f>
        <v/>
      </c>
      <c r="G446" s="24" t="str">
        <f>IF('2. Børn_indtast'!G446="","",'2. Børn_indtast'!G446)</f>
        <v/>
      </c>
      <c r="H446" s="25" t="str">
        <f>IF('2. Børn_indtast'!H446="","",'2. Børn_indtast'!H446)</f>
        <v/>
      </c>
      <c r="I446" s="19" t="str">
        <f t="shared" si="102"/>
        <v>-</v>
      </c>
      <c r="J446" s="21" t="str">
        <f t="shared" si="103"/>
        <v>-</v>
      </c>
      <c r="K446" s="27">
        <f t="shared" si="104"/>
        <v>0</v>
      </c>
      <c r="L446" s="27">
        <f t="shared" si="105"/>
        <v>0</v>
      </c>
      <c r="M446" s="10">
        <f t="shared" si="106"/>
        <v>0</v>
      </c>
      <c r="N446" s="30">
        <f t="shared" si="107"/>
        <v>0</v>
      </c>
      <c r="O446" s="10">
        <f t="shared" si="108"/>
        <v>0</v>
      </c>
      <c r="P446" s="30">
        <f t="shared" si="109"/>
        <v>0</v>
      </c>
      <c r="Q446" s="27">
        <f t="shared" si="110"/>
        <v>0</v>
      </c>
      <c r="R446" s="38">
        <f t="shared" si="111"/>
        <v>0</v>
      </c>
      <c r="S446" s="39">
        <f t="shared" si="112"/>
        <v>0</v>
      </c>
      <c r="T446" s="10">
        <f t="shared" si="113"/>
        <v>0</v>
      </c>
      <c r="U446" s="30">
        <f t="shared" si="114"/>
        <v>0</v>
      </c>
      <c r="V446" s="22">
        <f t="shared" si="115"/>
        <v>0</v>
      </c>
      <c r="W446" s="22">
        <f t="shared" si="116"/>
        <v>0</v>
      </c>
      <c r="X446" s="22">
        <f t="shared" si="117"/>
        <v>0</v>
      </c>
    </row>
    <row r="447" spans="3:24" x14ac:dyDescent="0.3">
      <c r="C447" s="23" t="str">
        <f>IF('2. Børn_indtast'!C447="","",'2. Børn_indtast'!C447)</f>
        <v/>
      </c>
      <c r="D447" s="25">
        <f>IF(Inst_typ="Vuggestue","Vuggestue",IF(Inst_typ="Børnehave","Børnehave",IF(Inst_typ="Aldersintegreret institution","Aldersintegreret institution",IF(OR(Inst_typ="Vug og BH",Inst_typ="Kombi"),'2. Børn_indtast'!D447,0))))</f>
        <v>0</v>
      </c>
      <c r="E447" s="24" t="str">
        <f>IF('2. Børn_indtast'!E447="","",'2. Børn_indtast'!E447)</f>
        <v/>
      </c>
      <c r="F447" s="24" t="str">
        <f>IF('2. Børn_indtast'!F447="","",'2. Børn_indtast'!F447)</f>
        <v/>
      </c>
      <c r="G447" s="24" t="str">
        <f>IF('2. Børn_indtast'!G447="","",'2. Børn_indtast'!G447)</f>
        <v/>
      </c>
      <c r="H447" s="25" t="str">
        <f>IF('2. Børn_indtast'!H447="","",'2. Børn_indtast'!H447)</f>
        <v/>
      </c>
      <c r="I447" s="19" t="str">
        <f t="shared" si="102"/>
        <v>-</v>
      </c>
      <c r="J447" s="21" t="str">
        <f t="shared" si="103"/>
        <v>-</v>
      </c>
      <c r="K447" s="27">
        <f t="shared" si="104"/>
        <v>0</v>
      </c>
      <c r="L447" s="27">
        <f t="shared" si="105"/>
        <v>0</v>
      </c>
      <c r="M447" s="10">
        <f t="shared" si="106"/>
        <v>0</v>
      </c>
      <c r="N447" s="30">
        <f t="shared" si="107"/>
        <v>0</v>
      </c>
      <c r="O447" s="10">
        <f t="shared" si="108"/>
        <v>0</v>
      </c>
      <c r="P447" s="30">
        <f t="shared" si="109"/>
        <v>0</v>
      </c>
      <c r="Q447" s="27">
        <f t="shared" si="110"/>
        <v>0</v>
      </c>
      <c r="R447" s="38">
        <f t="shared" si="111"/>
        <v>0</v>
      </c>
      <c r="S447" s="39">
        <f t="shared" si="112"/>
        <v>0</v>
      </c>
      <c r="T447" s="10">
        <f t="shared" si="113"/>
        <v>0</v>
      </c>
      <c r="U447" s="30">
        <f t="shared" si="114"/>
        <v>0</v>
      </c>
      <c r="V447" s="22">
        <f t="shared" si="115"/>
        <v>0</v>
      </c>
      <c r="W447" s="22">
        <f t="shared" si="116"/>
        <v>0</v>
      </c>
      <c r="X447" s="22">
        <f t="shared" si="117"/>
        <v>0</v>
      </c>
    </row>
    <row r="448" spans="3:24" x14ac:dyDescent="0.3">
      <c r="C448" s="23" t="str">
        <f>IF('2. Børn_indtast'!C448="","",'2. Børn_indtast'!C448)</f>
        <v/>
      </c>
      <c r="D448" s="25">
        <f>IF(Inst_typ="Vuggestue","Vuggestue",IF(Inst_typ="Børnehave","Børnehave",IF(Inst_typ="Aldersintegreret institution","Aldersintegreret institution",IF(OR(Inst_typ="Vug og BH",Inst_typ="Kombi"),'2. Børn_indtast'!D448,0))))</f>
        <v>0</v>
      </c>
      <c r="E448" s="24" t="str">
        <f>IF('2. Børn_indtast'!E448="","",'2. Børn_indtast'!E448)</f>
        <v/>
      </c>
      <c r="F448" s="24" t="str">
        <f>IF('2. Børn_indtast'!F448="","",'2. Børn_indtast'!F448)</f>
        <v/>
      </c>
      <c r="G448" s="24" t="str">
        <f>IF('2. Børn_indtast'!G448="","",'2. Børn_indtast'!G448)</f>
        <v/>
      </c>
      <c r="H448" s="25" t="str">
        <f>IF('2. Børn_indtast'!H448="","",'2. Børn_indtast'!H448)</f>
        <v/>
      </c>
      <c r="I448" s="19" t="str">
        <f t="shared" si="102"/>
        <v>-</v>
      </c>
      <c r="J448" s="21" t="str">
        <f t="shared" si="103"/>
        <v>-</v>
      </c>
      <c r="K448" s="27">
        <f t="shared" si="104"/>
        <v>0</v>
      </c>
      <c r="L448" s="27">
        <f t="shared" si="105"/>
        <v>0</v>
      </c>
      <c r="M448" s="10">
        <f t="shared" si="106"/>
        <v>0</v>
      </c>
      <c r="N448" s="30">
        <f t="shared" si="107"/>
        <v>0</v>
      </c>
      <c r="O448" s="10">
        <f t="shared" si="108"/>
        <v>0</v>
      </c>
      <c r="P448" s="30">
        <f t="shared" si="109"/>
        <v>0</v>
      </c>
      <c r="Q448" s="27">
        <f t="shared" si="110"/>
        <v>0</v>
      </c>
      <c r="R448" s="38">
        <f t="shared" si="111"/>
        <v>0</v>
      </c>
      <c r="S448" s="39">
        <f t="shared" si="112"/>
        <v>0</v>
      </c>
      <c r="T448" s="10">
        <f t="shared" si="113"/>
        <v>0</v>
      </c>
      <c r="U448" s="30">
        <f t="shared" si="114"/>
        <v>0</v>
      </c>
      <c r="V448" s="22">
        <f t="shared" si="115"/>
        <v>0</v>
      </c>
      <c r="W448" s="22">
        <f t="shared" si="116"/>
        <v>0</v>
      </c>
      <c r="X448" s="22">
        <f t="shared" si="117"/>
        <v>0</v>
      </c>
    </row>
    <row r="449" spans="3:24" x14ac:dyDescent="0.3">
      <c r="C449" s="23" t="str">
        <f>IF('2. Børn_indtast'!C449="","",'2. Børn_indtast'!C449)</f>
        <v/>
      </c>
      <c r="D449" s="25">
        <f>IF(Inst_typ="Vuggestue","Vuggestue",IF(Inst_typ="Børnehave","Børnehave",IF(Inst_typ="Aldersintegreret institution","Aldersintegreret institution",IF(OR(Inst_typ="Vug og BH",Inst_typ="Kombi"),'2. Børn_indtast'!D449,0))))</f>
        <v>0</v>
      </c>
      <c r="E449" s="24" t="str">
        <f>IF('2. Børn_indtast'!E449="","",'2. Børn_indtast'!E449)</f>
        <v/>
      </c>
      <c r="F449" s="24" t="str">
        <f>IF('2. Børn_indtast'!F449="","",'2. Børn_indtast'!F449)</f>
        <v/>
      </c>
      <c r="G449" s="24" t="str">
        <f>IF('2. Børn_indtast'!G449="","",'2. Børn_indtast'!G449)</f>
        <v/>
      </c>
      <c r="H449" s="25" t="str">
        <f>IF('2. Børn_indtast'!H449="","",'2. Børn_indtast'!H449)</f>
        <v/>
      </c>
      <c r="I449" s="19" t="str">
        <f t="shared" si="102"/>
        <v>-</v>
      </c>
      <c r="J449" s="21" t="str">
        <f t="shared" si="103"/>
        <v>-</v>
      </c>
      <c r="K449" s="27">
        <f t="shared" si="104"/>
        <v>0</v>
      </c>
      <c r="L449" s="27">
        <f t="shared" si="105"/>
        <v>0</v>
      </c>
      <c r="M449" s="10">
        <f t="shared" si="106"/>
        <v>0</v>
      </c>
      <c r="N449" s="30">
        <f t="shared" si="107"/>
        <v>0</v>
      </c>
      <c r="O449" s="10">
        <f t="shared" si="108"/>
        <v>0</v>
      </c>
      <c r="P449" s="30">
        <f t="shared" si="109"/>
        <v>0</v>
      </c>
      <c r="Q449" s="27">
        <f t="shared" si="110"/>
        <v>0</v>
      </c>
      <c r="R449" s="38">
        <f t="shared" si="111"/>
        <v>0</v>
      </c>
      <c r="S449" s="39">
        <f t="shared" si="112"/>
        <v>0</v>
      </c>
      <c r="T449" s="10">
        <f t="shared" si="113"/>
        <v>0</v>
      </c>
      <c r="U449" s="30">
        <f t="shared" si="114"/>
        <v>0</v>
      </c>
      <c r="V449" s="22">
        <f t="shared" si="115"/>
        <v>0</v>
      </c>
      <c r="W449" s="22">
        <f t="shared" si="116"/>
        <v>0</v>
      </c>
      <c r="X449" s="22">
        <f t="shared" si="117"/>
        <v>0</v>
      </c>
    </row>
    <row r="450" spans="3:24" x14ac:dyDescent="0.3">
      <c r="C450" s="23" t="str">
        <f>IF('2. Børn_indtast'!C450="","",'2. Børn_indtast'!C450)</f>
        <v/>
      </c>
      <c r="D450" s="25">
        <f>IF(Inst_typ="Vuggestue","Vuggestue",IF(Inst_typ="Børnehave","Børnehave",IF(Inst_typ="Aldersintegreret institution","Aldersintegreret institution",IF(OR(Inst_typ="Vug og BH",Inst_typ="Kombi"),'2. Børn_indtast'!D450,0))))</f>
        <v>0</v>
      </c>
      <c r="E450" s="24" t="str">
        <f>IF('2. Børn_indtast'!E450="","",'2. Børn_indtast'!E450)</f>
        <v/>
      </c>
      <c r="F450" s="24" t="str">
        <f>IF('2. Børn_indtast'!F450="","",'2. Børn_indtast'!F450)</f>
        <v/>
      </c>
      <c r="G450" s="24" t="str">
        <f>IF('2. Børn_indtast'!G450="","",'2. Børn_indtast'!G450)</f>
        <v/>
      </c>
      <c r="H450" s="25" t="str">
        <f>IF('2. Børn_indtast'!H450="","",'2. Børn_indtast'!H450)</f>
        <v/>
      </c>
      <c r="I450" s="19" t="str">
        <f t="shared" si="102"/>
        <v>-</v>
      </c>
      <c r="J450" s="21" t="str">
        <f t="shared" si="103"/>
        <v>-</v>
      </c>
      <c r="K450" s="27">
        <f t="shared" si="104"/>
        <v>0</v>
      </c>
      <c r="L450" s="27">
        <f t="shared" si="105"/>
        <v>0</v>
      </c>
      <c r="M450" s="10">
        <f t="shared" si="106"/>
        <v>0</v>
      </c>
      <c r="N450" s="30">
        <f t="shared" si="107"/>
        <v>0</v>
      </c>
      <c r="O450" s="10">
        <f t="shared" si="108"/>
        <v>0</v>
      </c>
      <c r="P450" s="30">
        <f t="shared" si="109"/>
        <v>0</v>
      </c>
      <c r="Q450" s="27">
        <f t="shared" si="110"/>
        <v>0</v>
      </c>
      <c r="R450" s="38">
        <f t="shared" si="111"/>
        <v>0</v>
      </c>
      <c r="S450" s="39">
        <f t="shared" si="112"/>
        <v>0</v>
      </c>
      <c r="T450" s="10">
        <f t="shared" si="113"/>
        <v>0</v>
      </c>
      <c r="U450" s="30">
        <f t="shared" si="114"/>
        <v>0</v>
      </c>
      <c r="V450" s="22">
        <f t="shared" si="115"/>
        <v>0</v>
      </c>
      <c r="W450" s="22">
        <f t="shared" si="116"/>
        <v>0</v>
      </c>
      <c r="X450" s="22">
        <f t="shared" si="117"/>
        <v>0</v>
      </c>
    </row>
    <row r="451" spans="3:24" x14ac:dyDescent="0.3">
      <c r="C451" s="23" t="str">
        <f>IF('2. Børn_indtast'!C451="","",'2. Børn_indtast'!C451)</f>
        <v/>
      </c>
      <c r="D451" s="25">
        <f>IF(Inst_typ="Vuggestue","Vuggestue",IF(Inst_typ="Børnehave","Børnehave",IF(Inst_typ="Aldersintegreret institution","Aldersintegreret institution",IF(OR(Inst_typ="Vug og BH",Inst_typ="Kombi"),'2. Børn_indtast'!D451,0))))</f>
        <v>0</v>
      </c>
      <c r="E451" s="24" t="str">
        <f>IF('2. Børn_indtast'!E451="","",'2. Børn_indtast'!E451)</f>
        <v/>
      </c>
      <c r="F451" s="24" t="str">
        <f>IF('2. Børn_indtast'!F451="","",'2. Børn_indtast'!F451)</f>
        <v/>
      </c>
      <c r="G451" s="24" t="str">
        <f>IF('2. Børn_indtast'!G451="","",'2. Børn_indtast'!G451)</f>
        <v/>
      </c>
      <c r="H451" s="25" t="str">
        <f>IF('2. Børn_indtast'!H451="","",'2. Børn_indtast'!H451)</f>
        <v/>
      </c>
      <c r="I451" s="19" t="str">
        <f t="shared" si="102"/>
        <v>-</v>
      </c>
      <c r="J451" s="21" t="str">
        <f t="shared" si="103"/>
        <v>-</v>
      </c>
      <c r="K451" s="27">
        <f t="shared" si="104"/>
        <v>0</v>
      </c>
      <c r="L451" s="27">
        <f t="shared" si="105"/>
        <v>0</v>
      </c>
      <c r="M451" s="10">
        <f t="shared" si="106"/>
        <v>0</v>
      </c>
      <c r="N451" s="30">
        <f t="shared" si="107"/>
        <v>0</v>
      </c>
      <c r="O451" s="10">
        <f t="shared" si="108"/>
        <v>0</v>
      </c>
      <c r="P451" s="30">
        <f t="shared" si="109"/>
        <v>0</v>
      </c>
      <c r="Q451" s="27">
        <f t="shared" si="110"/>
        <v>0</v>
      </c>
      <c r="R451" s="38">
        <f t="shared" si="111"/>
        <v>0</v>
      </c>
      <c r="S451" s="39">
        <f t="shared" si="112"/>
        <v>0</v>
      </c>
      <c r="T451" s="10">
        <f t="shared" si="113"/>
        <v>0</v>
      </c>
      <c r="U451" s="30">
        <f t="shared" si="114"/>
        <v>0</v>
      </c>
      <c r="V451" s="22">
        <f t="shared" si="115"/>
        <v>0</v>
      </c>
      <c r="W451" s="22">
        <f t="shared" si="116"/>
        <v>0</v>
      </c>
      <c r="X451" s="22">
        <f t="shared" si="117"/>
        <v>0</v>
      </c>
    </row>
    <row r="452" spans="3:24" x14ac:dyDescent="0.3">
      <c r="C452" s="23" t="str">
        <f>IF('2. Børn_indtast'!C452="","",'2. Børn_indtast'!C452)</f>
        <v/>
      </c>
      <c r="D452" s="25">
        <f>IF(Inst_typ="Vuggestue","Vuggestue",IF(Inst_typ="Børnehave","Børnehave",IF(Inst_typ="Aldersintegreret institution","Aldersintegreret institution",IF(OR(Inst_typ="Vug og BH",Inst_typ="Kombi"),'2. Børn_indtast'!D452,0))))</f>
        <v>0</v>
      </c>
      <c r="E452" s="24" t="str">
        <f>IF('2. Børn_indtast'!E452="","",'2. Børn_indtast'!E452)</f>
        <v/>
      </c>
      <c r="F452" s="24" t="str">
        <f>IF('2. Børn_indtast'!F452="","",'2. Børn_indtast'!F452)</f>
        <v/>
      </c>
      <c r="G452" s="24" t="str">
        <f>IF('2. Børn_indtast'!G452="","",'2. Børn_indtast'!G452)</f>
        <v/>
      </c>
      <c r="H452" s="25" t="str">
        <f>IF('2. Børn_indtast'!H452="","",'2. Børn_indtast'!H452)</f>
        <v/>
      </c>
      <c r="I452" s="19" t="str">
        <f t="shared" si="102"/>
        <v>-</v>
      </c>
      <c r="J452" s="21" t="str">
        <f t="shared" si="103"/>
        <v>-</v>
      </c>
      <c r="K452" s="27">
        <f t="shared" si="104"/>
        <v>0</v>
      </c>
      <c r="L452" s="27">
        <f t="shared" si="105"/>
        <v>0</v>
      </c>
      <c r="M452" s="10">
        <f t="shared" si="106"/>
        <v>0</v>
      </c>
      <c r="N452" s="30">
        <f t="shared" si="107"/>
        <v>0</v>
      </c>
      <c r="O452" s="10">
        <f t="shared" si="108"/>
        <v>0</v>
      </c>
      <c r="P452" s="30">
        <f t="shared" si="109"/>
        <v>0</v>
      </c>
      <c r="Q452" s="27">
        <f t="shared" si="110"/>
        <v>0</v>
      </c>
      <c r="R452" s="38">
        <f t="shared" si="111"/>
        <v>0</v>
      </c>
      <c r="S452" s="39">
        <f t="shared" si="112"/>
        <v>0</v>
      </c>
      <c r="T452" s="10">
        <f t="shared" si="113"/>
        <v>0</v>
      </c>
      <c r="U452" s="30">
        <f t="shared" si="114"/>
        <v>0</v>
      </c>
      <c r="V452" s="22">
        <f t="shared" si="115"/>
        <v>0</v>
      </c>
      <c r="W452" s="22">
        <f t="shared" si="116"/>
        <v>0</v>
      </c>
      <c r="X452" s="22">
        <f t="shared" si="117"/>
        <v>0</v>
      </c>
    </row>
    <row r="453" spans="3:24" x14ac:dyDescent="0.3">
      <c r="C453" s="23" t="str">
        <f>IF('2. Børn_indtast'!C453="","",'2. Børn_indtast'!C453)</f>
        <v/>
      </c>
      <c r="D453" s="25">
        <f>IF(Inst_typ="Vuggestue","Vuggestue",IF(Inst_typ="Børnehave","Børnehave",IF(Inst_typ="Aldersintegreret institution","Aldersintegreret institution",IF(OR(Inst_typ="Vug og BH",Inst_typ="Kombi"),'2. Børn_indtast'!D453,0))))</f>
        <v>0</v>
      </c>
      <c r="E453" s="24" t="str">
        <f>IF('2. Børn_indtast'!E453="","",'2. Børn_indtast'!E453)</f>
        <v/>
      </c>
      <c r="F453" s="24" t="str">
        <f>IF('2. Børn_indtast'!F453="","",'2. Børn_indtast'!F453)</f>
        <v/>
      </c>
      <c r="G453" s="24" t="str">
        <f>IF('2. Børn_indtast'!G453="","",'2. Børn_indtast'!G453)</f>
        <v/>
      </c>
      <c r="H453" s="25" t="str">
        <f>IF('2. Børn_indtast'!H453="","",'2. Børn_indtast'!H453)</f>
        <v/>
      </c>
      <c r="I453" s="19" t="str">
        <f t="shared" si="102"/>
        <v>-</v>
      </c>
      <c r="J453" s="21" t="str">
        <f t="shared" si="103"/>
        <v>-</v>
      </c>
      <c r="K453" s="27">
        <f t="shared" si="104"/>
        <v>0</v>
      </c>
      <c r="L453" s="27">
        <f t="shared" si="105"/>
        <v>0</v>
      </c>
      <c r="M453" s="10">
        <f t="shared" si="106"/>
        <v>0</v>
      </c>
      <c r="N453" s="30">
        <f t="shared" si="107"/>
        <v>0</v>
      </c>
      <c r="O453" s="10">
        <f t="shared" si="108"/>
        <v>0</v>
      </c>
      <c r="P453" s="30">
        <f t="shared" si="109"/>
        <v>0</v>
      </c>
      <c r="Q453" s="27">
        <f t="shared" si="110"/>
        <v>0</v>
      </c>
      <c r="R453" s="38">
        <f t="shared" si="111"/>
        <v>0</v>
      </c>
      <c r="S453" s="39">
        <f t="shared" si="112"/>
        <v>0</v>
      </c>
      <c r="T453" s="10">
        <f t="shared" si="113"/>
        <v>0</v>
      </c>
      <c r="U453" s="30">
        <f t="shared" si="114"/>
        <v>0</v>
      </c>
      <c r="V453" s="22">
        <f t="shared" si="115"/>
        <v>0</v>
      </c>
      <c r="W453" s="22">
        <f t="shared" si="116"/>
        <v>0</v>
      </c>
      <c r="X453" s="22">
        <f t="shared" si="117"/>
        <v>0</v>
      </c>
    </row>
    <row r="454" spans="3:24" x14ac:dyDescent="0.3">
      <c r="C454" s="23" t="str">
        <f>IF('2. Børn_indtast'!C454="","",'2. Børn_indtast'!C454)</f>
        <v/>
      </c>
      <c r="D454" s="25">
        <f>IF(Inst_typ="Vuggestue","Vuggestue",IF(Inst_typ="Børnehave","Børnehave",IF(Inst_typ="Aldersintegreret institution","Aldersintegreret institution",IF(OR(Inst_typ="Vug og BH",Inst_typ="Kombi"),'2. Børn_indtast'!D454,0))))</f>
        <v>0</v>
      </c>
      <c r="E454" s="24" t="str">
        <f>IF('2. Børn_indtast'!E454="","",'2. Børn_indtast'!E454)</f>
        <v/>
      </c>
      <c r="F454" s="24" t="str">
        <f>IF('2. Børn_indtast'!F454="","",'2. Børn_indtast'!F454)</f>
        <v/>
      </c>
      <c r="G454" s="24" t="str">
        <f>IF('2. Børn_indtast'!G454="","",'2. Børn_indtast'!G454)</f>
        <v/>
      </c>
      <c r="H454" s="25" t="str">
        <f>IF('2. Børn_indtast'!H454="","",'2. Børn_indtast'!H454)</f>
        <v/>
      </c>
      <c r="I454" s="19" t="str">
        <f t="shared" si="102"/>
        <v>-</v>
      </c>
      <c r="J454" s="21" t="str">
        <f t="shared" si="103"/>
        <v>-</v>
      </c>
      <c r="K454" s="27">
        <f t="shared" si="104"/>
        <v>0</v>
      </c>
      <c r="L454" s="27">
        <f t="shared" si="105"/>
        <v>0</v>
      </c>
      <c r="M454" s="10">
        <f t="shared" si="106"/>
        <v>0</v>
      </c>
      <c r="N454" s="30">
        <f t="shared" si="107"/>
        <v>0</v>
      </c>
      <c r="O454" s="10">
        <f t="shared" si="108"/>
        <v>0</v>
      </c>
      <c r="P454" s="30">
        <f t="shared" si="109"/>
        <v>0</v>
      </c>
      <c r="Q454" s="27">
        <f t="shared" si="110"/>
        <v>0</v>
      </c>
      <c r="R454" s="38">
        <f t="shared" si="111"/>
        <v>0</v>
      </c>
      <c r="S454" s="39">
        <f t="shared" si="112"/>
        <v>0</v>
      </c>
      <c r="T454" s="10">
        <f t="shared" si="113"/>
        <v>0</v>
      </c>
      <c r="U454" s="30">
        <f t="shared" si="114"/>
        <v>0</v>
      </c>
      <c r="V454" s="22">
        <f t="shared" si="115"/>
        <v>0</v>
      </c>
      <c r="W454" s="22">
        <f t="shared" si="116"/>
        <v>0</v>
      </c>
      <c r="X454" s="22">
        <f t="shared" si="117"/>
        <v>0</v>
      </c>
    </row>
    <row r="455" spans="3:24" x14ac:dyDescent="0.3">
      <c r="C455" s="23" t="str">
        <f>IF('2. Børn_indtast'!C455="","",'2. Børn_indtast'!C455)</f>
        <v/>
      </c>
      <c r="D455" s="25">
        <f>IF(Inst_typ="Vuggestue","Vuggestue",IF(Inst_typ="Børnehave","Børnehave",IF(Inst_typ="Aldersintegreret institution","Aldersintegreret institution",IF(OR(Inst_typ="Vug og BH",Inst_typ="Kombi"),'2. Børn_indtast'!D455,0))))</f>
        <v>0</v>
      </c>
      <c r="E455" s="24" t="str">
        <f>IF('2. Børn_indtast'!E455="","",'2. Børn_indtast'!E455)</f>
        <v/>
      </c>
      <c r="F455" s="24" t="str">
        <f>IF('2. Børn_indtast'!F455="","",'2. Børn_indtast'!F455)</f>
        <v/>
      </c>
      <c r="G455" s="24" t="str">
        <f>IF('2. Børn_indtast'!G455="","",'2. Børn_indtast'!G455)</f>
        <v/>
      </c>
      <c r="H455" s="25" t="str">
        <f>IF('2. Børn_indtast'!H455="","",'2. Børn_indtast'!H455)</f>
        <v/>
      </c>
      <c r="I455" s="19" t="str">
        <f t="shared" si="102"/>
        <v>-</v>
      </c>
      <c r="J455" s="21" t="str">
        <f t="shared" si="103"/>
        <v>-</v>
      </c>
      <c r="K455" s="27">
        <f t="shared" si="104"/>
        <v>0</v>
      </c>
      <c r="L455" s="27">
        <f t="shared" si="105"/>
        <v>0</v>
      </c>
      <c r="M455" s="10">
        <f t="shared" si="106"/>
        <v>0</v>
      </c>
      <c r="N455" s="30">
        <f t="shared" si="107"/>
        <v>0</v>
      </c>
      <c r="O455" s="10">
        <f t="shared" si="108"/>
        <v>0</v>
      </c>
      <c r="P455" s="30">
        <f t="shared" si="109"/>
        <v>0</v>
      </c>
      <c r="Q455" s="27">
        <f t="shared" si="110"/>
        <v>0</v>
      </c>
      <c r="R455" s="38">
        <f t="shared" si="111"/>
        <v>0</v>
      </c>
      <c r="S455" s="39">
        <f t="shared" si="112"/>
        <v>0</v>
      </c>
      <c r="T455" s="10">
        <f t="shared" si="113"/>
        <v>0</v>
      </c>
      <c r="U455" s="30">
        <f t="shared" si="114"/>
        <v>0</v>
      </c>
      <c r="V455" s="22">
        <f t="shared" si="115"/>
        <v>0</v>
      </c>
      <c r="W455" s="22">
        <f t="shared" si="116"/>
        <v>0</v>
      </c>
      <c r="X455" s="22">
        <f t="shared" si="117"/>
        <v>0</v>
      </c>
    </row>
    <row r="456" spans="3:24" x14ac:dyDescent="0.3">
      <c r="C456" s="23" t="str">
        <f>IF('2. Børn_indtast'!C456="","",'2. Børn_indtast'!C456)</f>
        <v/>
      </c>
      <c r="D456" s="25">
        <f>IF(Inst_typ="Vuggestue","Vuggestue",IF(Inst_typ="Børnehave","Børnehave",IF(Inst_typ="Aldersintegreret institution","Aldersintegreret institution",IF(OR(Inst_typ="Vug og BH",Inst_typ="Kombi"),'2. Børn_indtast'!D456,0))))</f>
        <v>0</v>
      </c>
      <c r="E456" s="24" t="str">
        <f>IF('2. Børn_indtast'!E456="","",'2. Børn_indtast'!E456)</f>
        <v/>
      </c>
      <c r="F456" s="24" t="str">
        <f>IF('2. Børn_indtast'!F456="","",'2. Børn_indtast'!F456)</f>
        <v/>
      </c>
      <c r="G456" s="24" t="str">
        <f>IF('2. Børn_indtast'!G456="","",'2. Børn_indtast'!G456)</f>
        <v/>
      </c>
      <c r="H456" s="25" t="str">
        <f>IF('2. Børn_indtast'!H456="","",'2. Børn_indtast'!H456)</f>
        <v/>
      </c>
      <c r="I456" s="19" t="str">
        <f t="shared" si="102"/>
        <v>-</v>
      </c>
      <c r="J456" s="21" t="str">
        <f t="shared" si="103"/>
        <v>-</v>
      </c>
      <c r="K456" s="27">
        <f t="shared" si="104"/>
        <v>0</v>
      </c>
      <c r="L456" s="27">
        <f t="shared" si="105"/>
        <v>0</v>
      </c>
      <c r="M456" s="10">
        <f t="shared" si="106"/>
        <v>0</v>
      </c>
      <c r="N456" s="30">
        <f t="shared" si="107"/>
        <v>0</v>
      </c>
      <c r="O456" s="10">
        <f t="shared" si="108"/>
        <v>0</v>
      </c>
      <c r="P456" s="30">
        <f t="shared" si="109"/>
        <v>0</v>
      </c>
      <c r="Q456" s="27">
        <f t="shared" si="110"/>
        <v>0</v>
      </c>
      <c r="R456" s="38">
        <f t="shared" si="111"/>
        <v>0</v>
      </c>
      <c r="S456" s="39">
        <f t="shared" si="112"/>
        <v>0</v>
      </c>
      <c r="T456" s="10">
        <f t="shared" si="113"/>
        <v>0</v>
      </c>
      <c r="U456" s="30">
        <f t="shared" si="114"/>
        <v>0</v>
      </c>
      <c r="V456" s="22">
        <f t="shared" si="115"/>
        <v>0</v>
      </c>
      <c r="W456" s="22">
        <f t="shared" si="116"/>
        <v>0</v>
      </c>
      <c r="X456" s="22">
        <f t="shared" si="117"/>
        <v>0</v>
      </c>
    </row>
    <row r="457" spans="3:24" x14ac:dyDescent="0.3">
      <c r="C457" s="23" t="str">
        <f>IF('2. Børn_indtast'!C457="","",'2. Børn_indtast'!C457)</f>
        <v/>
      </c>
      <c r="D457" s="25">
        <f>IF(Inst_typ="Vuggestue","Vuggestue",IF(Inst_typ="Børnehave","Børnehave",IF(Inst_typ="Aldersintegreret institution","Aldersintegreret institution",IF(OR(Inst_typ="Vug og BH",Inst_typ="Kombi"),'2. Børn_indtast'!D457,0))))</f>
        <v>0</v>
      </c>
      <c r="E457" s="24" t="str">
        <f>IF('2. Børn_indtast'!E457="","",'2. Børn_indtast'!E457)</f>
        <v/>
      </c>
      <c r="F457" s="24" t="str">
        <f>IF('2. Børn_indtast'!F457="","",'2. Børn_indtast'!F457)</f>
        <v/>
      </c>
      <c r="G457" s="24" t="str">
        <f>IF('2. Børn_indtast'!G457="","",'2. Børn_indtast'!G457)</f>
        <v/>
      </c>
      <c r="H457" s="25" t="str">
        <f>IF('2. Børn_indtast'!H457="","",'2. Børn_indtast'!H457)</f>
        <v/>
      </c>
      <c r="I457" s="19" t="str">
        <f t="shared" si="102"/>
        <v>-</v>
      </c>
      <c r="J457" s="21" t="str">
        <f t="shared" si="103"/>
        <v>-</v>
      </c>
      <c r="K457" s="27">
        <f t="shared" si="104"/>
        <v>0</v>
      </c>
      <c r="L457" s="27">
        <f t="shared" si="105"/>
        <v>0</v>
      </c>
      <c r="M457" s="10">
        <f t="shared" si="106"/>
        <v>0</v>
      </c>
      <c r="N457" s="30">
        <f t="shared" si="107"/>
        <v>0</v>
      </c>
      <c r="O457" s="10">
        <f t="shared" si="108"/>
        <v>0</v>
      </c>
      <c r="P457" s="30">
        <f t="shared" si="109"/>
        <v>0</v>
      </c>
      <c r="Q457" s="27">
        <f t="shared" si="110"/>
        <v>0</v>
      </c>
      <c r="R457" s="38">
        <f t="shared" si="111"/>
        <v>0</v>
      </c>
      <c r="S457" s="39">
        <f t="shared" si="112"/>
        <v>0</v>
      </c>
      <c r="T457" s="10">
        <f t="shared" si="113"/>
        <v>0</v>
      </c>
      <c r="U457" s="30">
        <f t="shared" si="114"/>
        <v>0</v>
      </c>
      <c r="V457" s="22">
        <f t="shared" si="115"/>
        <v>0</v>
      </c>
      <c r="W457" s="22">
        <f t="shared" si="116"/>
        <v>0</v>
      </c>
      <c r="X457" s="22">
        <f t="shared" si="117"/>
        <v>0</v>
      </c>
    </row>
    <row r="458" spans="3:24" x14ac:dyDescent="0.3">
      <c r="C458" s="23" t="str">
        <f>IF('2. Børn_indtast'!C458="","",'2. Børn_indtast'!C458)</f>
        <v/>
      </c>
      <c r="D458" s="25">
        <f>IF(Inst_typ="Vuggestue","Vuggestue",IF(Inst_typ="Børnehave","Børnehave",IF(Inst_typ="Aldersintegreret institution","Aldersintegreret institution",IF(OR(Inst_typ="Vug og BH",Inst_typ="Kombi"),'2. Børn_indtast'!D458,0))))</f>
        <v>0</v>
      </c>
      <c r="E458" s="24" t="str">
        <f>IF('2. Børn_indtast'!E458="","",'2. Børn_indtast'!E458)</f>
        <v/>
      </c>
      <c r="F458" s="24" t="str">
        <f>IF('2. Børn_indtast'!F458="","",'2. Børn_indtast'!F458)</f>
        <v/>
      </c>
      <c r="G458" s="24" t="str">
        <f>IF('2. Børn_indtast'!G458="","",'2. Børn_indtast'!G458)</f>
        <v/>
      </c>
      <c r="H458" s="25" t="str">
        <f>IF('2. Børn_indtast'!H458="","",'2. Børn_indtast'!H458)</f>
        <v/>
      </c>
      <c r="I458" s="19" t="str">
        <f t="shared" si="102"/>
        <v>-</v>
      </c>
      <c r="J458" s="21" t="str">
        <f t="shared" si="103"/>
        <v>-</v>
      </c>
      <c r="K458" s="27">
        <f t="shared" si="104"/>
        <v>0</v>
      </c>
      <c r="L458" s="27">
        <f t="shared" si="105"/>
        <v>0</v>
      </c>
      <c r="M458" s="10">
        <f t="shared" si="106"/>
        <v>0</v>
      </c>
      <c r="N458" s="30">
        <f t="shared" si="107"/>
        <v>0</v>
      </c>
      <c r="O458" s="10">
        <f t="shared" si="108"/>
        <v>0</v>
      </c>
      <c r="P458" s="30">
        <f t="shared" si="109"/>
        <v>0</v>
      </c>
      <c r="Q458" s="27">
        <f t="shared" si="110"/>
        <v>0</v>
      </c>
      <c r="R458" s="38">
        <f t="shared" si="111"/>
        <v>0</v>
      </c>
      <c r="S458" s="39">
        <f t="shared" si="112"/>
        <v>0</v>
      </c>
      <c r="T458" s="10">
        <f t="shared" si="113"/>
        <v>0</v>
      </c>
      <c r="U458" s="30">
        <f t="shared" si="114"/>
        <v>0</v>
      </c>
      <c r="V458" s="22">
        <f t="shared" si="115"/>
        <v>0</v>
      </c>
      <c r="W458" s="22">
        <f t="shared" si="116"/>
        <v>0</v>
      </c>
      <c r="X458" s="22">
        <f t="shared" si="117"/>
        <v>0</v>
      </c>
    </row>
    <row r="459" spans="3:24" x14ac:dyDescent="0.3">
      <c r="C459" s="23" t="str">
        <f>IF('2. Børn_indtast'!C459="","",'2. Børn_indtast'!C459)</f>
        <v/>
      </c>
      <c r="D459" s="25">
        <f>IF(Inst_typ="Vuggestue","Vuggestue",IF(Inst_typ="Børnehave","Børnehave",IF(Inst_typ="Aldersintegreret institution","Aldersintegreret institution",IF(OR(Inst_typ="Vug og BH",Inst_typ="Kombi"),'2. Børn_indtast'!D459,0))))</f>
        <v>0</v>
      </c>
      <c r="E459" s="24" t="str">
        <f>IF('2. Børn_indtast'!E459="","",'2. Børn_indtast'!E459)</f>
        <v/>
      </c>
      <c r="F459" s="24" t="str">
        <f>IF('2. Børn_indtast'!F459="","",'2. Børn_indtast'!F459)</f>
        <v/>
      </c>
      <c r="G459" s="24" t="str">
        <f>IF('2. Børn_indtast'!G459="","",'2. Børn_indtast'!G459)</f>
        <v/>
      </c>
      <c r="H459" s="25" t="str">
        <f>IF('2. Børn_indtast'!H459="","",'2. Børn_indtast'!H459)</f>
        <v/>
      </c>
      <c r="I459" s="19" t="str">
        <f t="shared" si="102"/>
        <v>-</v>
      </c>
      <c r="J459" s="21" t="str">
        <f t="shared" si="103"/>
        <v>-</v>
      </c>
      <c r="K459" s="27">
        <f t="shared" si="104"/>
        <v>0</v>
      </c>
      <c r="L459" s="27">
        <f t="shared" si="105"/>
        <v>0</v>
      </c>
      <c r="M459" s="10">
        <f t="shared" si="106"/>
        <v>0</v>
      </c>
      <c r="N459" s="30">
        <f t="shared" si="107"/>
        <v>0</v>
      </c>
      <c r="O459" s="10">
        <f t="shared" si="108"/>
        <v>0</v>
      </c>
      <c r="P459" s="30">
        <f t="shared" si="109"/>
        <v>0</v>
      </c>
      <c r="Q459" s="27">
        <f t="shared" si="110"/>
        <v>0</v>
      </c>
      <c r="R459" s="38">
        <f t="shared" si="111"/>
        <v>0</v>
      </c>
      <c r="S459" s="39">
        <f t="shared" si="112"/>
        <v>0</v>
      </c>
      <c r="T459" s="10">
        <f t="shared" si="113"/>
        <v>0</v>
      </c>
      <c r="U459" s="30">
        <f t="shared" si="114"/>
        <v>0</v>
      </c>
      <c r="V459" s="22">
        <f t="shared" si="115"/>
        <v>0</v>
      </c>
      <c r="W459" s="22">
        <f t="shared" si="116"/>
        <v>0</v>
      </c>
      <c r="X459" s="22">
        <f t="shared" si="117"/>
        <v>0</v>
      </c>
    </row>
    <row r="460" spans="3:24" x14ac:dyDescent="0.3">
      <c r="C460" s="23" t="str">
        <f>IF('2. Børn_indtast'!C460="","",'2. Børn_indtast'!C460)</f>
        <v/>
      </c>
      <c r="D460" s="25">
        <f>IF(Inst_typ="Vuggestue","Vuggestue",IF(Inst_typ="Børnehave","Børnehave",IF(Inst_typ="Aldersintegreret institution","Aldersintegreret institution",IF(OR(Inst_typ="Vug og BH",Inst_typ="Kombi"),'2. Børn_indtast'!D460,0))))</f>
        <v>0</v>
      </c>
      <c r="E460" s="24" t="str">
        <f>IF('2. Børn_indtast'!E460="","",'2. Børn_indtast'!E460)</f>
        <v/>
      </c>
      <c r="F460" s="24" t="str">
        <f>IF('2. Børn_indtast'!F460="","",'2. Børn_indtast'!F460)</f>
        <v/>
      </c>
      <c r="G460" s="24" t="str">
        <f>IF('2. Børn_indtast'!G460="","",'2. Børn_indtast'!G460)</f>
        <v/>
      </c>
      <c r="H460" s="25" t="str">
        <f>IF('2. Børn_indtast'!H460="","",'2. Børn_indtast'!H460)</f>
        <v/>
      </c>
      <c r="I460" s="19" t="str">
        <f t="shared" si="102"/>
        <v>-</v>
      </c>
      <c r="J460" s="21" t="str">
        <f t="shared" si="103"/>
        <v>-</v>
      </c>
      <c r="K460" s="27">
        <f t="shared" si="104"/>
        <v>0</v>
      </c>
      <c r="L460" s="27">
        <f t="shared" si="105"/>
        <v>0</v>
      </c>
      <c r="M460" s="10">
        <f t="shared" si="106"/>
        <v>0</v>
      </c>
      <c r="N460" s="30">
        <f t="shared" si="107"/>
        <v>0</v>
      </c>
      <c r="O460" s="10">
        <f t="shared" si="108"/>
        <v>0</v>
      </c>
      <c r="P460" s="30">
        <f t="shared" si="109"/>
        <v>0</v>
      </c>
      <c r="Q460" s="27">
        <f t="shared" si="110"/>
        <v>0</v>
      </c>
      <c r="R460" s="38">
        <f t="shared" si="111"/>
        <v>0</v>
      </c>
      <c r="S460" s="39">
        <f t="shared" si="112"/>
        <v>0</v>
      </c>
      <c r="T460" s="10">
        <f t="shared" si="113"/>
        <v>0</v>
      </c>
      <c r="U460" s="30">
        <f t="shared" si="114"/>
        <v>0</v>
      </c>
      <c r="V460" s="22">
        <f t="shared" si="115"/>
        <v>0</v>
      </c>
      <c r="W460" s="22">
        <f t="shared" si="116"/>
        <v>0</v>
      </c>
      <c r="X460" s="22">
        <f t="shared" si="117"/>
        <v>0</v>
      </c>
    </row>
    <row r="461" spans="3:24" x14ac:dyDescent="0.3">
      <c r="C461" s="23" t="str">
        <f>IF('2. Børn_indtast'!C461="","",'2. Børn_indtast'!C461)</f>
        <v/>
      </c>
      <c r="D461" s="25">
        <f>IF(Inst_typ="Vuggestue","Vuggestue",IF(Inst_typ="Børnehave","Børnehave",IF(Inst_typ="Aldersintegreret institution","Aldersintegreret institution",IF(OR(Inst_typ="Vug og BH",Inst_typ="Kombi"),'2. Børn_indtast'!D461,0))))</f>
        <v>0</v>
      </c>
      <c r="E461" s="24" t="str">
        <f>IF('2. Børn_indtast'!E461="","",'2. Børn_indtast'!E461)</f>
        <v/>
      </c>
      <c r="F461" s="24" t="str">
        <f>IF('2. Børn_indtast'!F461="","",'2. Børn_indtast'!F461)</f>
        <v/>
      </c>
      <c r="G461" s="24" t="str">
        <f>IF('2. Børn_indtast'!G461="","",'2. Børn_indtast'!G461)</f>
        <v/>
      </c>
      <c r="H461" s="25" t="str">
        <f>IF('2. Børn_indtast'!H461="","",'2. Børn_indtast'!H461)</f>
        <v/>
      </c>
      <c r="I461" s="19" t="str">
        <f t="shared" si="102"/>
        <v>-</v>
      </c>
      <c r="J461" s="21" t="str">
        <f t="shared" si="103"/>
        <v>-</v>
      </c>
      <c r="K461" s="27">
        <f t="shared" si="104"/>
        <v>0</v>
      </c>
      <c r="L461" s="27">
        <f t="shared" si="105"/>
        <v>0</v>
      </c>
      <c r="M461" s="10">
        <f t="shared" si="106"/>
        <v>0</v>
      </c>
      <c r="N461" s="30">
        <f t="shared" si="107"/>
        <v>0</v>
      </c>
      <c r="O461" s="10">
        <f t="shared" si="108"/>
        <v>0</v>
      </c>
      <c r="P461" s="30">
        <f t="shared" si="109"/>
        <v>0</v>
      </c>
      <c r="Q461" s="27">
        <f t="shared" si="110"/>
        <v>0</v>
      </c>
      <c r="R461" s="38">
        <f t="shared" si="111"/>
        <v>0</v>
      </c>
      <c r="S461" s="39">
        <f t="shared" si="112"/>
        <v>0</v>
      </c>
      <c r="T461" s="10">
        <f t="shared" si="113"/>
        <v>0</v>
      </c>
      <c r="U461" s="30">
        <f t="shared" si="114"/>
        <v>0</v>
      </c>
      <c r="V461" s="22">
        <f t="shared" si="115"/>
        <v>0</v>
      </c>
      <c r="W461" s="22">
        <f t="shared" si="116"/>
        <v>0</v>
      </c>
      <c r="X461" s="22">
        <f t="shared" si="117"/>
        <v>0</v>
      </c>
    </row>
    <row r="462" spans="3:24" x14ac:dyDescent="0.3">
      <c r="C462" s="23" t="str">
        <f>IF('2. Børn_indtast'!C462="","",'2. Børn_indtast'!C462)</f>
        <v/>
      </c>
      <c r="D462" s="25">
        <f>IF(Inst_typ="Vuggestue","Vuggestue",IF(Inst_typ="Børnehave","Børnehave",IF(Inst_typ="Aldersintegreret institution","Aldersintegreret institution",IF(OR(Inst_typ="Vug og BH",Inst_typ="Kombi"),'2. Børn_indtast'!D462,0))))</f>
        <v>0</v>
      </c>
      <c r="E462" s="24" t="str">
        <f>IF('2. Børn_indtast'!E462="","",'2. Børn_indtast'!E462)</f>
        <v/>
      </c>
      <c r="F462" s="24" t="str">
        <f>IF('2. Børn_indtast'!F462="","",'2. Børn_indtast'!F462)</f>
        <v/>
      </c>
      <c r="G462" s="24" t="str">
        <f>IF('2. Børn_indtast'!G462="","",'2. Børn_indtast'!G462)</f>
        <v/>
      </c>
      <c r="H462" s="25" t="str">
        <f>IF('2. Børn_indtast'!H462="","",'2. Børn_indtast'!H462)</f>
        <v/>
      </c>
      <c r="I462" s="19" t="str">
        <f t="shared" si="102"/>
        <v>-</v>
      </c>
      <c r="J462" s="21" t="str">
        <f t="shared" si="103"/>
        <v>-</v>
      </c>
      <c r="K462" s="27">
        <f t="shared" si="104"/>
        <v>0</v>
      </c>
      <c r="L462" s="27">
        <f t="shared" si="105"/>
        <v>0</v>
      </c>
      <c r="M462" s="10">
        <f t="shared" si="106"/>
        <v>0</v>
      </c>
      <c r="N462" s="30">
        <f t="shared" si="107"/>
        <v>0</v>
      </c>
      <c r="O462" s="10">
        <f t="shared" si="108"/>
        <v>0</v>
      </c>
      <c r="P462" s="30">
        <f t="shared" si="109"/>
        <v>0</v>
      </c>
      <c r="Q462" s="27">
        <f t="shared" si="110"/>
        <v>0</v>
      </c>
      <c r="R462" s="38">
        <f t="shared" si="111"/>
        <v>0</v>
      </c>
      <c r="S462" s="39">
        <f t="shared" si="112"/>
        <v>0</v>
      </c>
      <c r="T462" s="10">
        <f t="shared" si="113"/>
        <v>0</v>
      </c>
      <c r="U462" s="30">
        <f t="shared" si="114"/>
        <v>0</v>
      </c>
      <c r="V462" s="22">
        <f t="shared" si="115"/>
        <v>0</v>
      </c>
      <c r="W462" s="22">
        <f t="shared" si="116"/>
        <v>0</v>
      </c>
      <c r="X462" s="22">
        <f t="shared" si="117"/>
        <v>0</v>
      </c>
    </row>
    <row r="463" spans="3:24" x14ac:dyDescent="0.3">
      <c r="C463" s="23" t="str">
        <f>IF('2. Børn_indtast'!C463="","",'2. Børn_indtast'!C463)</f>
        <v/>
      </c>
      <c r="D463" s="25">
        <f>IF(Inst_typ="Vuggestue","Vuggestue",IF(Inst_typ="Børnehave","Børnehave",IF(Inst_typ="Aldersintegreret institution","Aldersintegreret institution",IF(OR(Inst_typ="Vug og BH",Inst_typ="Kombi"),'2. Børn_indtast'!D463,0))))</f>
        <v>0</v>
      </c>
      <c r="E463" s="24" t="str">
        <f>IF('2. Børn_indtast'!E463="","",'2. Børn_indtast'!E463)</f>
        <v/>
      </c>
      <c r="F463" s="24" t="str">
        <f>IF('2. Børn_indtast'!F463="","",'2. Børn_indtast'!F463)</f>
        <v/>
      </c>
      <c r="G463" s="24" t="str">
        <f>IF('2. Børn_indtast'!G463="","",'2. Børn_indtast'!G463)</f>
        <v/>
      </c>
      <c r="H463" s="25" t="str">
        <f>IF('2. Børn_indtast'!H463="","",'2. Børn_indtast'!H463)</f>
        <v/>
      </c>
      <c r="I463" s="19" t="str">
        <f t="shared" si="102"/>
        <v>-</v>
      </c>
      <c r="J463" s="21" t="str">
        <f t="shared" si="103"/>
        <v>-</v>
      </c>
      <c r="K463" s="27">
        <f t="shared" si="104"/>
        <v>0</v>
      </c>
      <c r="L463" s="27">
        <f t="shared" si="105"/>
        <v>0</v>
      </c>
      <c r="M463" s="10">
        <f t="shared" si="106"/>
        <v>0</v>
      </c>
      <c r="N463" s="30">
        <f t="shared" si="107"/>
        <v>0</v>
      </c>
      <c r="O463" s="10">
        <f t="shared" si="108"/>
        <v>0</v>
      </c>
      <c r="P463" s="30">
        <f t="shared" si="109"/>
        <v>0</v>
      </c>
      <c r="Q463" s="27">
        <f t="shared" si="110"/>
        <v>0</v>
      </c>
      <c r="R463" s="38">
        <f t="shared" si="111"/>
        <v>0</v>
      </c>
      <c r="S463" s="39">
        <f t="shared" si="112"/>
        <v>0</v>
      </c>
      <c r="T463" s="10">
        <f t="shared" si="113"/>
        <v>0</v>
      </c>
      <c r="U463" s="30">
        <f t="shared" si="114"/>
        <v>0</v>
      </c>
      <c r="V463" s="22">
        <f t="shared" si="115"/>
        <v>0</v>
      </c>
      <c r="W463" s="22">
        <f t="shared" si="116"/>
        <v>0</v>
      </c>
      <c r="X463" s="22">
        <f t="shared" si="117"/>
        <v>0</v>
      </c>
    </row>
    <row r="464" spans="3:24" x14ac:dyDescent="0.3">
      <c r="C464" s="23" t="str">
        <f>IF('2. Børn_indtast'!C464="","",'2. Børn_indtast'!C464)</f>
        <v/>
      </c>
      <c r="D464" s="25">
        <f>IF(Inst_typ="Vuggestue","Vuggestue",IF(Inst_typ="Børnehave","Børnehave",IF(Inst_typ="Aldersintegreret institution","Aldersintegreret institution",IF(OR(Inst_typ="Vug og BH",Inst_typ="Kombi"),'2. Børn_indtast'!D464,0))))</f>
        <v>0</v>
      </c>
      <c r="E464" s="24" t="str">
        <f>IF('2. Børn_indtast'!E464="","",'2. Børn_indtast'!E464)</f>
        <v/>
      </c>
      <c r="F464" s="24" t="str">
        <f>IF('2. Børn_indtast'!F464="","",'2. Børn_indtast'!F464)</f>
        <v/>
      </c>
      <c r="G464" s="24" t="str">
        <f>IF('2. Børn_indtast'!G464="","",'2. Børn_indtast'!G464)</f>
        <v/>
      </c>
      <c r="H464" s="25" t="str">
        <f>IF('2. Børn_indtast'!H464="","",'2. Børn_indtast'!H464)</f>
        <v/>
      </c>
      <c r="I464" s="19" t="str">
        <f t="shared" si="102"/>
        <v>-</v>
      </c>
      <c r="J464" s="21" t="str">
        <f t="shared" si="103"/>
        <v>-</v>
      </c>
      <c r="K464" s="27">
        <f t="shared" si="104"/>
        <v>0</v>
      </c>
      <c r="L464" s="27">
        <f t="shared" si="105"/>
        <v>0</v>
      </c>
      <c r="M464" s="10">
        <f t="shared" si="106"/>
        <v>0</v>
      </c>
      <c r="N464" s="30">
        <f t="shared" si="107"/>
        <v>0</v>
      </c>
      <c r="O464" s="10">
        <f t="shared" si="108"/>
        <v>0</v>
      </c>
      <c r="P464" s="30">
        <f t="shared" si="109"/>
        <v>0</v>
      </c>
      <c r="Q464" s="27">
        <f t="shared" si="110"/>
        <v>0</v>
      </c>
      <c r="R464" s="38">
        <f t="shared" si="111"/>
        <v>0</v>
      </c>
      <c r="S464" s="39">
        <f t="shared" si="112"/>
        <v>0</v>
      </c>
      <c r="T464" s="10">
        <f t="shared" si="113"/>
        <v>0</v>
      </c>
      <c r="U464" s="30">
        <f t="shared" si="114"/>
        <v>0</v>
      </c>
      <c r="V464" s="22">
        <f t="shared" si="115"/>
        <v>0</v>
      </c>
      <c r="W464" s="22">
        <f t="shared" si="116"/>
        <v>0</v>
      </c>
      <c r="X464" s="22">
        <f t="shared" si="117"/>
        <v>0</v>
      </c>
    </row>
    <row r="465" spans="3:24" x14ac:dyDescent="0.3">
      <c r="C465" s="23" t="str">
        <f>IF('2. Børn_indtast'!C465="","",'2. Børn_indtast'!C465)</f>
        <v/>
      </c>
      <c r="D465" s="25">
        <f>IF(Inst_typ="Vuggestue","Vuggestue",IF(Inst_typ="Børnehave","Børnehave",IF(Inst_typ="Aldersintegreret institution","Aldersintegreret institution",IF(OR(Inst_typ="Vug og BH",Inst_typ="Kombi"),'2. Børn_indtast'!D465,0))))</f>
        <v>0</v>
      </c>
      <c r="E465" s="24" t="str">
        <f>IF('2. Børn_indtast'!E465="","",'2. Børn_indtast'!E465)</f>
        <v/>
      </c>
      <c r="F465" s="24" t="str">
        <f>IF('2. Børn_indtast'!F465="","",'2. Børn_indtast'!F465)</f>
        <v/>
      </c>
      <c r="G465" s="24" t="str">
        <f>IF('2. Børn_indtast'!G465="","",'2. Børn_indtast'!G465)</f>
        <v/>
      </c>
      <c r="H465" s="25" t="str">
        <f>IF('2. Børn_indtast'!H465="","",'2. Børn_indtast'!H465)</f>
        <v/>
      </c>
      <c r="I465" s="19" t="str">
        <f t="shared" si="102"/>
        <v>-</v>
      </c>
      <c r="J465" s="21" t="str">
        <f t="shared" si="103"/>
        <v>-</v>
      </c>
      <c r="K465" s="27">
        <f t="shared" si="104"/>
        <v>0</v>
      </c>
      <c r="L465" s="27">
        <f t="shared" si="105"/>
        <v>0</v>
      </c>
      <c r="M465" s="10">
        <f t="shared" si="106"/>
        <v>0</v>
      </c>
      <c r="N465" s="30">
        <f t="shared" si="107"/>
        <v>0</v>
      </c>
      <c r="O465" s="10">
        <f t="shared" si="108"/>
        <v>0</v>
      </c>
      <c r="P465" s="30">
        <f t="shared" si="109"/>
        <v>0</v>
      </c>
      <c r="Q465" s="27">
        <f t="shared" si="110"/>
        <v>0</v>
      </c>
      <c r="R465" s="38">
        <f t="shared" si="111"/>
        <v>0</v>
      </c>
      <c r="S465" s="39">
        <f t="shared" si="112"/>
        <v>0</v>
      </c>
      <c r="T465" s="10">
        <f t="shared" si="113"/>
        <v>0</v>
      </c>
      <c r="U465" s="30">
        <f t="shared" si="114"/>
        <v>0</v>
      </c>
      <c r="V465" s="22">
        <f t="shared" si="115"/>
        <v>0</v>
      </c>
      <c r="W465" s="22">
        <f t="shared" si="116"/>
        <v>0</v>
      </c>
      <c r="X465" s="22">
        <f t="shared" si="117"/>
        <v>0</v>
      </c>
    </row>
    <row r="466" spans="3:24" x14ac:dyDescent="0.3">
      <c r="C466" s="23" t="str">
        <f>IF('2. Børn_indtast'!C466="","",'2. Børn_indtast'!C466)</f>
        <v/>
      </c>
      <c r="D466" s="25">
        <f>IF(Inst_typ="Vuggestue","Vuggestue",IF(Inst_typ="Børnehave","Børnehave",IF(Inst_typ="Aldersintegreret institution","Aldersintegreret institution",IF(OR(Inst_typ="Vug og BH",Inst_typ="Kombi"),'2. Børn_indtast'!D466,0))))</f>
        <v>0</v>
      </c>
      <c r="E466" s="24" t="str">
        <f>IF('2. Børn_indtast'!E466="","",'2. Børn_indtast'!E466)</f>
        <v/>
      </c>
      <c r="F466" s="24" t="str">
        <f>IF('2. Børn_indtast'!F466="","",'2. Børn_indtast'!F466)</f>
        <v/>
      </c>
      <c r="G466" s="24" t="str">
        <f>IF('2. Børn_indtast'!G466="","",'2. Børn_indtast'!G466)</f>
        <v/>
      </c>
      <c r="H466" s="25" t="str">
        <f>IF('2. Børn_indtast'!H466="","",'2. Børn_indtast'!H466)</f>
        <v/>
      </c>
      <c r="I466" s="19" t="str">
        <f t="shared" si="102"/>
        <v>-</v>
      </c>
      <c r="J466" s="21" t="str">
        <f t="shared" si="103"/>
        <v>-</v>
      </c>
      <c r="K466" s="27">
        <f t="shared" si="104"/>
        <v>0</v>
      </c>
      <c r="L466" s="27">
        <f t="shared" si="105"/>
        <v>0</v>
      </c>
      <c r="M466" s="10">
        <f t="shared" si="106"/>
        <v>0</v>
      </c>
      <c r="N466" s="30">
        <f t="shared" si="107"/>
        <v>0</v>
      </c>
      <c r="O466" s="10">
        <f t="shared" si="108"/>
        <v>0</v>
      </c>
      <c r="P466" s="30">
        <f t="shared" si="109"/>
        <v>0</v>
      </c>
      <c r="Q466" s="27">
        <f t="shared" si="110"/>
        <v>0</v>
      </c>
      <c r="R466" s="38">
        <f t="shared" si="111"/>
        <v>0</v>
      </c>
      <c r="S466" s="39">
        <f t="shared" si="112"/>
        <v>0</v>
      </c>
      <c r="T466" s="10">
        <f t="shared" si="113"/>
        <v>0</v>
      </c>
      <c r="U466" s="30">
        <f t="shared" si="114"/>
        <v>0</v>
      </c>
      <c r="V466" s="22">
        <f t="shared" si="115"/>
        <v>0</v>
      </c>
      <c r="W466" s="22">
        <f t="shared" si="116"/>
        <v>0</v>
      </c>
      <c r="X466" s="22">
        <f t="shared" si="117"/>
        <v>0</v>
      </c>
    </row>
    <row r="467" spans="3:24" x14ac:dyDescent="0.3">
      <c r="C467" s="23" t="str">
        <f>IF('2. Børn_indtast'!C467="","",'2. Børn_indtast'!C467)</f>
        <v/>
      </c>
      <c r="D467" s="25">
        <f>IF(Inst_typ="Vuggestue","Vuggestue",IF(Inst_typ="Børnehave","Børnehave",IF(Inst_typ="Aldersintegreret institution","Aldersintegreret institution",IF(OR(Inst_typ="Vug og BH",Inst_typ="Kombi"),'2. Børn_indtast'!D467,0))))</f>
        <v>0</v>
      </c>
      <c r="E467" s="24" t="str">
        <f>IF('2. Børn_indtast'!E467="","",'2. Børn_indtast'!E467)</f>
        <v/>
      </c>
      <c r="F467" s="24" t="str">
        <f>IF('2. Børn_indtast'!F467="","",'2. Børn_indtast'!F467)</f>
        <v/>
      </c>
      <c r="G467" s="24" t="str">
        <f>IF('2. Børn_indtast'!G467="","",'2. Børn_indtast'!G467)</f>
        <v/>
      </c>
      <c r="H467" s="25" t="str">
        <f>IF('2. Børn_indtast'!H467="","",'2. Børn_indtast'!H467)</f>
        <v/>
      </c>
      <c r="I467" s="19" t="str">
        <f t="shared" ref="I467:I530" si="118">IF(E467="","-",IF(D467="Vuggestue","Ikke relevant",IF(D467="Børnehave","Ikke relevant",IF(D467="Aldersintegreret institution",IF(opryk_regel=1,DATE(YEAR(E467)+opryk_aar,MONTH(E467)+opryk_maaned,DAY(E467)-DAY(E467)+1),DATE(YEAR(E467)+opryk_aar,MONTH(E467)+opryk_maaned,DAY(E467)))))))</f>
        <v>-</v>
      </c>
      <c r="J467" s="21" t="str">
        <f t="shared" si="103"/>
        <v>-</v>
      </c>
      <c r="K467" s="27">
        <f t="shared" si="104"/>
        <v>0</v>
      </c>
      <c r="L467" s="27">
        <f t="shared" si="105"/>
        <v>0</v>
      </c>
      <c r="M467" s="10">
        <f t="shared" si="106"/>
        <v>0</v>
      </c>
      <c r="N467" s="30">
        <f t="shared" si="107"/>
        <v>0</v>
      </c>
      <c r="O467" s="10">
        <f t="shared" si="108"/>
        <v>0</v>
      </c>
      <c r="P467" s="30">
        <f t="shared" si="109"/>
        <v>0</v>
      </c>
      <c r="Q467" s="27">
        <f t="shared" si="110"/>
        <v>0</v>
      </c>
      <c r="R467" s="38">
        <f t="shared" si="111"/>
        <v>0</v>
      </c>
      <c r="S467" s="39">
        <f t="shared" si="112"/>
        <v>0</v>
      </c>
      <c r="T467" s="10">
        <f t="shared" si="113"/>
        <v>0</v>
      </c>
      <c r="U467" s="30">
        <f t="shared" si="114"/>
        <v>0</v>
      </c>
      <c r="V467" s="22">
        <f t="shared" si="115"/>
        <v>0</v>
      </c>
      <c r="W467" s="22">
        <f t="shared" si="116"/>
        <v>0</v>
      </c>
      <c r="X467" s="22">
        <f t="shared" si="117"/>
        <v>0</v>
      </c>
    </row>
    <row r="468" spans="3:24" x14ac:dyDescent="0.3">
      <c r="C468" s="23" t="str">
        <f>IF('2. Børn_indtast'!C468="","",'2. Børn_indtast'!C468)</f>
        <v/>
      </c>
      <c r="D468" s="25">
        <f>IF(Inst_typ="Vuggestue","Vuggestue",IF(Inst_typ="Børnehave","Børnehave",IF(Inst_typ="Aldersintegreret institution","Aldersintegreret institution",IF(OR(Inst_typ="Vug og BH",Inst_typ="Kombi"),'2. Børn_indtast'!D468,0))))</f>
        <v>0</v>
      </c>
      <c r="E468" s="24" t="str">
        <f>IF('2. Børn_indtast'!E468="","",'2. Børn_indtast'!E468)</f>
        <v/>
      </c>
      <c r="F468" s="24" t="str">
        <f>IF('2. Børn_indtast'!F468="","",'2. Børn_indtast'!F468)</f>
        <v/>
      </c>
      <c r="G468" s="24" t="str">
        <f>IF('2. Børn_indtast'!G468="","",'2. Børn_indtast'!G468)</f>
        <v/>
      </c>
      <c r="H468" s="25" t="str">
        <f>IF('2. Børn_indtast'!H468="","",'2. Børn_indtast'!H468)</f>
        <v/>
      </c>
      <c r="I468" s="19" t="str">
        <f t="shared" si="118"/>
        <v>-</v>
      </c>
      <c r="J468" s="21" t="str">
        <f t="shared" ref="J468:J531" si="119">IF(E468="","-",DATE(YEAR(E468)+3,MONTH(E468)+1,DAY(E468)-DAY(E468)+1))</f>
        <v>-</v>
      </c>
      <c r="K468" s="27">
        <f t="shared" ref="K468:K531" si="120">IF(H468="",0,IF(AND(H468&gt;0,OR(H468&lt;25,H468=25)),0.5,IF(OR(AND(H468&gt;25,H468&lt;35),H468=35),0.75,IF(H468&gt;35,1,0))))</f>
        <v>0</v>
      </c>
      <c r="L468" s="27">
        <f t="shared" ref="L468:L531" si="121">IF(OR(F468="",G468=""),0,IF(D468="Børnehave",0,IF(D468="Vuggestue",G468-F468+1,IF(D468="Aldersintegreret institution",
IF(G468&lt;I468,G468-F468+1,
IF(AND(F468&lt;I468,G468&gt;=I468),I468-F468,
IF(I468&gt;=F468,0,0)))))))</f>
        <v>0</v>
      </c>
      <c r="M468" s="10">
        <f t="shared" ref="M468:M531" si="122">IF(OR(F468="",G468=""),0,IF(OR(D468="Vuggestue",D468="Aldersintegreret institution"),0,
IF(AND(F468&lt;J468,G468&lt;J468),G468-F468+1,
IF(AND(F468&lt;J468,G468&gt;=J468),J468-F468,
IF(F468&gt;=J468,0)))))</f>
        <v>0</v>
      </c>
      <c r="N468" s="30">
        <f t="shared" ref="N468:N531" si="123">IF(OR(F468="",G468=""),0,IF(OR(D468="Vuggestue",D468="Aldersintegreret institution"),0,
IF(F468&gt;=J468,G468-F468+1,
IF(AND(F468&lt;J468,G468&gt;=J468),G468-J468+1,
IF(AND(F468&lt;J468,G468&lt;J468),0)))))</f>
        <v>0</v>
      </c>
      <c r="O468" s="10">
        <f t="shared" ref="O468:O531" si="124">IF(OR(F468="",G468=""),0,
IF(OR(D468="Vuggestue",D468="Børnhave"),0,
IF(F468&gt;=J468,0,
IF(AND(F468&lt;J468,G468&lt;I468),0,
IF(AND(F468&lt;=J468,J468&lt;=I468),0,
IF(AND(F468&lt;J468,F468&lt;=I468,G468&lt;J468,I468&lt;J468),G468-I468+1,
IF(AND(F468&lt;J468,F468&lt;=I468,G468&gt;=J468,I468&lt;J468),J468-I468,
IF(AND(F468&lt;J468,F468&gt;=I468,G468&gt;=J468),J468-F468,
IF(AND(F468&lt;J468,F468&gt;=I468,G468&lt;J468),G468-F468+1,
IF(AND(F468&lt;J468,F468&gt;=I468,G468=J468),G468-F468,
))))))))))</f>
        <v>0</v>
      </c>
      <c r="P468" s="30">
        <f t="shared" ref="P468:P531" si="125">IF(OR(F468="",G468=""),0,
IF(OR(D468="Vuggestue",D468="Børnehave"),0,
IF(G468&lt;J468,0,
IF(AND(F468&gt;=I468,F468&gt;=J468),G468-F468+1,
IF(AND(F468&gt;=I468,F468&lt;J468),G468-J468+1,
IF(AND(F468&lt;=I468,I468&lt;=J468,G468&gt;=J468),G468-J468+1,
IF(AND(F468&lt;=I468,I468&gt;=J468,G468&gt;=I468),G468-I468+1,
0)))))))</f>
        <v>0</v>
      </c>
      <c r="Q468" s="27">
        <f t="shared" ref="Q468:Q531" si="126">L468/år_dage*$K468</f>
        <v>0</v>
      </c>
      <c r="R468" s="38">
        <f t="shared" ref="R468:R531" si="127">M468/år_dage*$K468</f>
        <v>0</v>
      </c>
      <c r="S468" s="39">
        <f t="shared" ref="S468:S531" si="128">N468/år_dage*$K468</f>
        <v>0</v>
      </c>
      <c r="T468" s="10">
        <f t="shared" ref="T468:T531" si="129">O468/år_dage*$K468</f>
        <v>0</v>
      </c>
      <c r="U468" s="30">
        <f t="shared" ref="U468:U531" si="130">P468/år_dage*$K468</f>
        <v>0</v>
      </c>
      <c r="V468" s="22">
        <f t="shared" ref="V468:V531" si="131">Q468</f>
        <v>0</v>
      </c>
      <c r="W468" s="22">
        <f t="shared" ref="W468:W531" si="132">IF(D468="Børnehave",R468,IF(D468="Aldersintegreret institution",T468,0))</f>
        <v>0</v>
      </c>
      <c r="X468" s="22">
        <f t="shared" ref="X468:X531" si="133">IF(D468="Børnehave",S468,IF(D468="Aldersintegreret institution",U468,0))</f>
        <v>0</v>
      </c>
    </row>
    <row r="469" spans="3:24" x14ac:dyDescent="0.3">
      <c r="C469" s="23" t="str">
        <f>IF('2. Børn_indtast'!C469="","",'2. Børn_indtast'!C469)</f>
        <v/>
      </c>
      <c r="D469" s="25">
        <f>IF(Inst_typ="Vuggestue","Vuggestue",IF(Inst_typ="Børnehave","Børnehave",IF(Inst_typ="Aldersintegreret institution","Aldersintegreret institution",IF(OR(Inst_typ="Vug og BH",Inst_typ="Kombi"),'2. Børn_indtast'!D469,0))))</f>
        <v>0</v>
      </c>
      <c r="E469" s="24" t="str">
        <f>IF('2. Børn_indtast'!E469="","",'2. Børn_indtast'!E469)</f>
        <v/>
      </c>
      <c r="F469" s="24" t="str">
        <f>IF('2. Børn_indtast'!F469="","",'2. Børn_indtast'!F469)</f>
        <v/>
      </c>
      <c r="G469" s="24" t="str">
        <f>IF('2. Børn_indtast'!G469="","",'2. Børn_indtast'!G469)</f>
        <v/>
      </c>
      <c r="H469" s="25" t="str">
        <f>IF('2. Børn_indtast'!H469="","",'2. Børn_indtast'!H469)</f>
        <v/>
      </c>
      <c r="I469" s="19" t="str">
        <f t="shared" si="118"/>
        <v>-</v>
      </c>
      <c r="J469" s="21" t="str">
        <f t="shared" si="119"/>
        <v>-</v>
      </c>
      <c r="K469" s="27">
        <f t="shared" si="120"/>
        <v>0</v>
      </c>
      <c r="L469" s="27">
        <f t="shared" si="121"/>
        <v>0</v>
      </c>
      <c r="M469" s="10">
        <f t="shared" si="122"/>
        <v>0</v>
      </c>
      <c r="N469" s="30">
        <f t="shared" si="123"/>
        <v>0</v>
      </c>
      <c r="O469" s="10">
        <f t="shared" si="124"/>
        <v>0</v>
      </c>
      <c r="P469" s="30">
        <f t="shared" si="125"/>
        <v>0</v>
      </c>
      <c r="Q469" s="27">
        <f t="shared" si="126"/>
        <v>0</v>
      </c>
      <c r="R469" s="38">
        <f t="shared" si="127"/>
        <v>0</v>
      </c>
      <c r="S469" s="39">
        <f t="shared" si="128"/>
        <v>0</v>
      </c>
      <c r="T469" s="10">
        <f t="shared" si="129"/>
        <v>0</v>
      </c>
      <c r="U469" s="30">
        <f t="shared" si="130"/>
        <v>0</v>
      </c>
      <c r="V469" s="22">
        <f t="shared" si="131"/>
        <v>0</v>
      </c>
      <c r="W469" s="22">
        <f t="shared" si="132"/>
        <v>0</v>
      </c>
      <c r="X469" s="22">
        <f t="shared" si="133"/>
        <v>0</v>
      </c>
    </row>
    <row r="470" spans="3:24" x14ac:dyDescent="0.3">
      <c r="C470" s="23" t="str">
        <f>IF('2. Børn_indtast'!C470="","",'2. Børn_indtast'!C470)</f>
        <v/>
      </c>
      <c r="D470" s="25">
        <f>IF(Inst_typ="Vuggestue","Vuggestue",IF(Inst_typ="Børnehave","Børnehave",IF(Inst_typ="Aldersintegreret institution","Aldersintegreret institution",IF(OR(Inst_typ="Vug og BH",Inst_typ="Kombi"),'2. Børn_indtast'!D470,0))))</f>
        <v>0</v>
      </c>
      <c r="E470" s="24" t="str">
        <f>IF('2. Børn_indtast'!E470="","",'2. Børn_indtast'!E470)</f>
        <v/>
      </c>
      <c r="F470" s="24" t="str">
        <f>IF('2. Børn_indtast'!F470="","",'2. Børn_indtast'!F470)</f>
        <v/>
      </c>
      <c r="G470" s="24" t="str">
        <f>IF('2. Børn_indtast'!G470="","",'2. Børn_indtast'!G470)</f>
        <v/>
      </c>
      <c r="H470" s="25" t="str">
        <f>IF('2. Børn_indtast'!H470="","",'2. Børn_indtast'!H470)</f>
        <v/>
      </c>
      <c r="I470" s="19" t="str">
        <f t="shared" si="118"/>
        <v>-</v>
      </c>
      <c r="J470" s="21" t="str">
        <f t="shared" si="119"/>
        <v>-</v>
      </c>
      <c r="K470" s="27">
        <f t="shared" si="120"/>
        <v>0</v>
      </c>
      <c r="L470" s="27">
        <f t="shared" si="121"/>
        <v>0</v>
      </c>
      <c r="M470" s="10">
        <f t="shared" si="122"/>
        <v>0</v>
      </c>
      <c r="N470" s="30">
        <f t="shared" si="123"/>
        <v>0</v>
      </c>
      <c r="O470" s="10">
        <f t="shared" si="124"/>
        <v>0</v>
      </c>
      <c r="P470" s="30">
        <f t="shared" si="125"/>
        <v>0</v>
      </c>
      <c r="Q470" s="27">
        <f t="shared" si="126"/>
        <v>0</v>
      </c>
      <c r="R470" s="38">
        <f t="shared" si="127"/>
        <v>0</v>
      </c>
      <c r="S470" s="39">
        <f t="shared" si="128"/>
        <v>0</v>
      </c>
      <c r="T470" s="10">
        <f t="shared" si="129"/>
        <v>0</v>
      </c>
      <c r="U470" s="30">
        <f t="shared" si="130"/>
        <v>0</v>
      </c>
      <c r="V470" s="22">
        <f t="shared" si="131"/>
        <v>0</v>
      </c>
      <c r="W470" s="22">
        <f t="shared" si="132"/>
        <v>0</v>
      </c>
      <c r="X470" s="22">
        <f t="shared" si="133"/>
        <v>0</v>
      </c>
    </row>
    <row r="471" spans="3:24" x14ac:dyDescent="0.3">
      <c r="C471" s="23" t="str">
        <f>IF('2. Børn_indtast'!C471="","",'2. Børn_indtast'!C471)</f>
        <v/>
      </c>
      <c r="D471" s="25">
        <f>IF(Inst_typ="Vuggestue","Vuggestue",IF(Inst_typ="Børnehave","Børnehave",IF(Inst_typ="Aldersintegreret institution","Aldersintegreret institution",IF(OR(Inst_typ="Vug og BH",Inst_typ="Kombi"),'2. Børn_indtast'!D471,0))))</f>
        <v>0</v>
      </c>
      <c r="E471" s="24" t="str">
        <f>IF('2. Børn_indtast'!E471="","",'2. Børn_indtast'!E471)</f>
        <v/>
      </c>
      <c r="F471" s="24" t="str">
        <f>IF('2. Børn_indtast'!F471="","",'2. Børn_indtast'!F471)</f>
        <v/>
      </c>
      <c r="G471" s="24" t="str">
        <f>IF('2. Børn_indtast'!G471="","",'2. Børn_indtast'!G471)</f>
        <v/>
      </c>
      <c r="H471" s="25" t="str">
        <f>IF('2. Børn_indtast'!H471="","",'2. Børn_indtast'!H471)</f>
        <v/>
      </c>
      <c r="I471" s="19" t="str">
        <f t="shared" si="118"/>
        <v>-</v>
      </c>
      <c r="J471" s="21" t="str">
        <f t="shared" si="119"/>
        <v>-</v>
      </c>
      <c r="K471" s="27">
        <f t="shared" si="120"/>
        <v>0</v>
      </c>
      <c r="L471" s="27">
        <f t="shared" si="121"/>
        <v>0</v>
      </c>
      <c r="M471" s="10">
        <f t="shared" si="122"/>
        <v>0</v>
      </c>
      <c r="N471" s="30">
        <f t="shared" si="123"/>
        <v>0</v>
      </c>
      <c r="O471" s="10">
        <f t="shared" si="124"/>
        <v>0</v>
      </c>
      <c r="P471" s="30">
        <f t="shared" si="125"/>
        <v>0</v>
      </c>
      <c r="Q471" s="27">
        <f t="shared" si="126"/>
        <v>0</v>
      </c>
      <c r="R471" s="38">
        <f t="shared" si="127"/>
        <v>0</v>
      </c>
      <c r="S471" s="39">
        <f t="shared" si="128"/>
        <v>0</v>
      </c>
      <c r="T471" s="10">
        <f t="shared" si="129"/>
        <v>0</v>
      </c>
      <c r="U471" s="30">
        <f t="shared" si="130"/>
        <v>0</v>
      </c>
      <c r="V471" s="22">
        <f t="shared" si="131"/>
        <v>0</v>
      </c>
      <c r="W471" s="22">
        <f t="shared" si="132"/>
        <v>0</v>
      </c>
      <c r="X471" s="22">
        <f t="shared" si="133"/>
        <v>0</v>
      </c>
    </row>
    <row r="472" spans="3:24" x14ac:dyDescent="0.3">
      <c r="C472" s="23" t="str">
        <f>IF('2. Børn_indtast'!C472="","",'2. Børn_indtast'!C472)</f>
        <v/>
      </c>
      <c r="D472" s="25">
        <f>IF(Inst_typ="Vuggestue","Vuggestue",IF(Inst_typ="Børnehave","Børnehave",IF(Inst_typ="Aldersintegreret institution","Aldersintegreret institution",IF(OR(Inst_typ="Vug og BH",Inst_typ="Kombi"),'2. Børn_indtast'!D472,0))))</f>
        <v>0</v>
      </c>
      <c r="E472" s="24" t="str">
        <f>IF('2. Børn_indtast'!E472="","",'2. Børn_indtast'!E472)</f>
        <v/>
      </c>
      <c r="F472" s="24" t="str">
        <f>IF('2. Børn_indtast'!F472="","",'2. Børn_indtast'!F472)</f>
        <v/>
      </c>
      <c r="G472" s="24" t="str">
        <f>IF('2. Børn_indtast'!G472="","",'2. Børn_indtast'!G472)</f>
        <v/>
      </c>
      <c r="H472" s="25" t="str">
        <f>IF('2. Børn_indtast'!H472="","",'2. Børn_indtast'!H472)</f>
        <v/>
      </c>
      <c r="I472" s="19" t="str">
        <f t="shared" si="118"/>
        <v>-</v>
      </c>
      <c r="J472" s="21" t="str">
        <f t="shared" si="119"/>
        <v>-</v>
      </c>
      <c r="K472" s="27">
        <f t="shared" si="120"/>
        <v>0</v>
      </c>
      <c r="L472" s="27">
        <f t="shared" si="121"/>
        <v>0</v>
      </c>
      <c r="M472" s="10">
        <f t="shared" si="122"/>
        <v>0</v>
      </c>
      <c r="N472" s="30">
        <f t="shared" si="123"/>
        <v>0</v>
      </c>
      <c r="O472" s="10">
        <f t="shared" si="124"/>
        <v>0</v>
      </c>
      <c r="P472" s="30">
        <f t="shared" si="125"/>
        <v>0</v>
      </c>
      <c r="Q472" s="27">
        <f t="shared" si="126"/>
        <v>0</v>
      </c>
      <c r="R472" s="38">
        <f t="shared" si="127"/>
        <v>0</v>
      </c>
      <c r="S472" s="39">
        <f t="shared" si="128"/>
        <v>0</v>
      </c>
      <c r="T472" s="10">
        <f t="shared" si="129"/>
        <v>0</v>
      </c>
      <c r="U472" s="30">
        <f t="shared" si="130"/>
        <v>0</v>
      </c>
      <c r="V472" s="22">
        <f t="shared" si="131"/>
        <v>0</v>
      </c>
      <c r="W472" s="22">
        <f t="shared" si="132"/>
        <v>0</v>
      </c>
      <c r="X472" s="22">
        <f t="shared" si="133"/>
        <v>0</v>
      </c>
    </row>
    <row r="473" spans="3:24" x14ac:dyDescent="0.3">
      <c r="C473" s="23" t="str">
        <f>IF('2. Børn_indtast'!C473="","",'2. Børn_indtast'!C473)</f>
        <v/>
      </c>
      <c r="D473" s="25">
        <f>IF(Inst_typ="Vuggestue","Vuggestue",IF(Inst_typ="Børnehave","Børnehave",IF(Inst_typ="Aldersintegreret institution","Aldersintegreret institution",IF(OR(Inst_typ="Vug og BH",Inst_typ="Kombi"),'2. Børn_indtast'!D473,0))))</f>
        <v>0</v>
      </c>
      <c r="E473" s="24" t="str">
        <f>IF('2. Børn_indtast'!E473="","",'2. Børn_indtast'!E473)</f>
        <v/>
      </c>
      <c r="F473" s="24" t="str">
        <f>IF('2. Børn_indtast'!F473="","",'2. Børn_indtast'!F473)</f>
        <v/>
      </c>
      <c r="G473" s="24" t="str">
        <f>IF('2. Børn_indtast'!G473="","",'2. Børn_indtast'!G473)</f>
        <v/>
      </c>
      <c r="H473" s="25" t="str">
        <f>IF('2. Børn_indtast'!H473="","",'2. Børn_indtast'!H473)</f>
        <v/>
      </c>
      <c r="I473" s="19" t="str">
        <f t="shared" si="118"/>
        <v>-</v>
      </c>
      <c r="J473" s="21" t="str">
        <f t="shared" si="119"/>
        <v>-</v>
      </c>
      <c r="K473" s="27">
        <f t="shared" si="120"/>
        <v>0</v>
      </c>
      <c r="L473" s="27">
        <f t="shared" si="121"/>
        <v>0</v>
      </c>
      <c r="M473" s="10">
        <f t="shared" si="122"/>
        <v>0</v>
      </c>
      <c r="N473" s="30">
        <f t="shared" si="123"/>
        <v>0</v>
      </c>
      <c r="O473" s="10">
        <f t="shared" si="124"/>
        <v>0</v>
      </c>
      <c r="P473" s="30">
        <f t="shared" si="125"/>
        <v>0</v>
      </c>
      <c r="Q473" s="27">
        <f t="shared" si="126"/>
        <v>0</v>
      </c>
      <c r="R473" s="38">
        <f t="shared" si="127"/>
        <v>0</v>
      </c>
      <c r="S473" s="39">
        <f t="shared" si="128"/>
        <v>0</v>
      </c>
      <c r="T473" s="10">
        <f t="shared" si="129"/>
        <v>0</v>
      </c>
      <c r="U473" s="30">
        <f t="shared" si="130"/>
        <v>0</v>
      </c>
      <c r="V473" s="22">
        <f t="shared" si="131"/>
        <v>0</v>
      </c>
      <c r="W473" s="22">
        <f t="shared" si="132"/>
        <v>0</v>
      </c>
      <c r="X473" s="22">
        <f t="shared" si="133"/>
        <v>0</v>
      </c>
    </row>
    <row r="474" spans="3:24" x14ac:dyDescent="0.3">
      <c r="C474" s="23" t="str">
        <f>IF('2. Børn_indtast'!C474="","",'2. Børn_indtast'!C474)</f>
        <v/>
      </c>
      <c r="D474" s="25">
        <f>IF(Inst_typ="Vuggestue","Vuggestue",IF(Inst_typ="Børnehave","Børnehave",IF(Inst_typ="Aldersintegreret institution","Aldersintegreret institution",IF(OR(Inst_typ="Vug og BH",Inst_typ="Kombi"),'2. Børn_indtast'!D474,0))))</f>
        <v>0</v>
      </c>
      <c r="E474" s="24" t="str">
        <f>IF('2. Børn_indtast'!E474="","",'2. Børn_indtast'!E474)</f>
        <v/>
      </c>
      <c r="F474" s="24" t="str">
        <f>IF('2. Børn_indtast'!F474="","",'2. Børn_indtast'!F474)</f>
        <v/>
      </c>
      <c r="G474" s="24" t="str">
        <f>IF('2. Børn_indtast'!G474="","",'2. Børn_indtast'!G474)</f>
        <v/>
      </c>
      <c r="H474" s="25" t="str">
        <f>IF('2. Børn_indtast'!H474="","",'2. Børn_indtast'!H474)</f>
        <v/>
      </c>
      <c r="I474" s="19" t="str">
        <f t="shared" si="118"/>
        <v>-</v>
      </c>
      <c r="J474" s="21" t="str">
        <f t="shared" si="119"/>
        <v>-</v>
      </c>
      <c r="K474" s="27">
        <f t="shared" si="120"/>
        <v>0</v>
      </c>
      <c r="L474" s="27">
        <f t="shared" si="121"/>
        <v>0</v>
      </c>
      <c r="M474" s="10">
        <f t="shared" si="122"/>
        <v>0</v>
      </c>
      <c r="N474" s="30">
        <f t="shared" si="123"/>
        <v>0</v>
      </c>
      <c r="O474" s="10">
        <f t="shared" si="124"/>
        <v>0</v>
      </c>
      <c r="P474" s="30">
        <f t="shared" si="125"/>
        <v>0</v>
      </c>
      <c r="Q474" s="27">
        <f t="shared" si="126"/>
        <v>0</v>
      </c>
      <c r="R474" s="38">
        <f t="shared" si="127"/>
        <v>0</v>
      </c>
      <c r="S474" s="39">
        <f t="shared" si="128"/>
        <v>0</v>
      </c>
      <c r="T474" s="10">
        <f t="shared" si="129"/>
        <v>0</v>
      </c>
      <c r="U474" s="30">
        <f t="shared" si="130"/>
        <v>0</v>
      </c>
      <c r="V474" s="22">
        <f t="shared" si="131"/>
        <v>0</v>
      </c>
      <c r="W474" s="22">
        <f t="shared" si="132"/>
        <v>0</v>
      </c>
      <c r="X474" s="22">
        <f t="shared" si="133"/>
        <v>0</v>
      </c>
    </row>
    <row r="475" spans="3:24" x14ac:dyDescent="0.3">
      <c r="C475" s="23" t="str">
        <f>IF('2. Børn_indtast'!C475="","",'2. Børn_indtast'!C475)</f>
        <v/>
      </c>
      <c r="D475" s="25">
        <f>IF(Inst_typ="Vuggestue","Vuggestue",IF(Inst_typ="Børnehave","Børnehave",IF(Inst_typ="Aldersintegreret institution","Aldersintegreret institution",IF(OR(Inst_typ="Vug og BH",Inst_typ="Kombi"),'2. Børn_indtast'!D475,0))))</f>
        <v>0</v>
      </c>
      <c r="E475" s="24" t="str">
        <f>IF('2. Børn_indtast'!E475="","",'2. Børn_indtast'!E475)</f>
        <v/>
      </c>
      <c r="F475" s="24" t="str">
        <f>IF('2. Børn_indtast'!F475="","",'2. Børn_indtast'!F475)</f>
        <v/>
      </c>
      <c r="G475" s="24" t="str">
        <f>IF('2. Børn_indtast'!G475="","",'2. Børn_indtast'!G475)</f>
        <v/>
      </c>
      <c r="H475" s="25" t="str">
        <f>IF('2. Børn_indtast'!H475="","",'2. Børn_indtast'!H475)</f>
        <v/>
      </c>
      <c r="I475" s="19" t="str">
        <f t="shared" si="118"/>
        <v>-</v>
      </c>
      <c r="J475" s="21" t="str">
        <f t="shared" si="119"/>
        <v>-</v>
      </c>
      <c r="K475" s="27">
        <f t="shared" si="120"/>
        <v>0</v>
      </c>
      <c r="L475" s="27">
        <f t="shared" si="121"/>
        <v>0</v>
      </c>
      <c r="M475" s="10">
        <f t="shared" si="122"/>
        <v>0</v>
      </c>
      <c r="N475" s="30">
        <f t="shared" si="123"/>
        <v>0</v>
      </c>
      <c r="O475" s="10">
        <f t="shared" si="124"/>
        <v>0</v>
      </c>
      <c r="P475" s="30">
        <f t="shared" si="125"/>
        <v>0</v>
      </c>
      <c r="Q475" s="27">
        <f t="shared" si="126"/>
        <v>0</v>
      </c>
      <c r="R475" s="38">
        <f t="shared" si="127"/>
        <v>0</v>
      </c>
      <c r="S475" s="39">
        <f t="shared" si="128"/>
        <v>0</v>
      </c>
      <c r="T475" s="10">
        <f t="shared" si="129"/>
        <v>0</v>
      </c>
      <c r="U475" s="30">
        <f t="shared" si="130"/>
        <v>0</v>
      </c>
      <c r="V475" s="22">
        <f t="shared" si="131"/>
        <v>0</v>
      </c>
      <c r="W475" s="22">
        <f t="shared" si="132"/>
        <v>0</v>
      </c>
      <c r="X475" s="22">
        <f t="shared" si="133"/>
        <v>0</v>
      </c>
    </row>
    <row r="476" spans="3:24" x14ac:dyDescent="0.3">
      <c r="C476" s="23" t="str">
        <f>IF('2. Børn_indtast'!C476="","",'2. Børn_indtast'!C476)</f>
        <v/>
      </c>
      <c r="D476" s="25">
        <f>IF(Inst_typ="Vuggestue","Vuggestue",IF(Inst_typ="Børnehave","Børnehave",IF(Inst_typ="Aldersintegreret institution","Aldersintegreret institution",IF(OR(Inst_typ="Vug og BH",Inst_typ="Kombi"),'2. Børn_indtast'!D476,0))))</f>
        <v>0</v>
      </c>
      <c r="E476" s="24" t="str">
        <f>IF('2. Børn_indtast'!E476="","",'2. Børn_indtast'!E476)</f>
        <v/>
      </c>
      <c r="F476" s="24" t="str">
        <f>IF('2. Børn_indtast'!F476="","",'2. Børn_indtast'!F476)</f>
        <v/>
      </c>
      <c r="G476" s="24" t="str">
        <f>IF('2. Børn_indtast'!G476="","",'2. Børn_indtast'!G476)</f>
        <v/>
      </c>
      <c r="H476" s="25" t="str">
        <f>IF('2. Børn_indtast'!H476="","",'2. Børn_indtast'!H476)</f>
        <v/>
      </c>
      <c r="I476" s="19" t="str">
        <f t="shared" si="118"/>
        <v>-</v>
      </c>
      <c r="J476" s="21" t="str">
        <f t="shared" si="119"/>
        <v>-</v>
      </c>
      <c r="K476" s="27">
        <f t="shared" si="120"/>
        <v>0</v>
      </c>
      <c r="L476" s="27">
        <f t="shared" si="121"/>
        <v>0</v>
      </c>
      <c r="M476" s="10">
        <f t="shared" si="122"/>
        <v>0</v>
      </c>
      <c r="N476" s="30">
        <f t="shared" si="123"/>
        <v>0</v>
      </c>
      <c r="O476" s="10">
        <f t="shared" si="124"/>
        <v>0</v>
      </c>
      <c r="P476" s="30">
        <f t="shared" si="125"/>
        <v>0</v>
      </c>
      <c r="Q476" s="27">
        <f t="shared" si="126"/>
        <v>0</v>
      </c>
      <c r="R476" s="38">
        <f t="shared" si="127"/>
        <v>0</v>
      </c>
      <c r="S476" s="39">
        <f t="shared" si="128"/>
        <v>0</v>
      </c>
      <c r="T476" s="10">
        <f t="shared" si="129"/>
        <v>0</v>
      </c>
      <c r="U476" s="30">
        <f t="shared" si="130"/>
        <v>0</v>
      </c>
      <c r="V476" s="22">
        <f t="shared" si="131"/>
        <v>0</v>
      </c>
      <c r="W476" s="22">
        <f t="shared" si="132"/>
        <v>0</v>
      </c>
      <c r="X476" s="22">
        <f t="shared" si="133"/>
        <v>0</v>
      </c>
    </row>
    <row r="477" spans="3:24" x14ac:dyDescent="0.3">
      <c r="C477" s="23" t="str">
        <f>IF('2. Børn_indtast'!C477="","",'2. Børn_indtast'!C477)</f>
        <v/>
      </c>
      <c r="D477" s="25">
        <f>IF(Inst_typ="Vuggestue","Vuggestue",IF(Inst_typ="Børnehave","Børnehave",IF(Inst_typ="Aldersintegreret institution","Aldersintegreret institution",IF(OR(Inst_typ="Vug og BH",Inst_typ="Kombi"),'2. Børn_indtast'!D477,0))))</f>
        <v>0</v>
      </c>
      <c r="E477" s="24" t="str">
        <f>IF('2. Børn_indtast'!E477="","",'2. Børn_indtast'!E477)</f>
        <v/>
      </c>
      <c r="F477" s="24" t="str">
        <f>IF('2. Børn_indtast'!F477="","",'2. Børn_indtast'!F477)</f>
        <v/>
      </c>
      <c r="G477" s="24" t="str">
        <f>IF('2. Børn_indtast'!G477="","",'2. Børn_indtast'!G477)</f>
        <v/>
      </c>
      <c r="H477" s="25" t="str">
        <f>IF('2. Børn_indtast'!H477="","",'2. Børn_indtast'!H477)</f>
        <v/>
      </c>
      <c r="I477" s="19" t="str">
        <f t="shared" si="118"/>
        <v>-</v>
      </c>
      <c r="J477" s="21" t="str">
        <f t="shared" si="119"/>
        <v>-</v>
      </c>
      <c r="K477" s="27">
        <f t="shared" si="120"/>
        <v>0</v>
      </c>
      <c r="L477" s="27">
        <f t="shared" si="121"/>
        <v>0</v>
      </c>
      <c r="M477" s="10">
        <f t="shared" si="122"/>
        <v>0</v>
      </c>
      <c r="N477" s="30">
        <f t="shared" si="123"/>
        <v>0</v>
      </c>
      <c r="O477" s="10">
        <f t="shared" si="124"/>
        <v>0</v>
      </c>
      <c r="P477" s="30">
        <f t="shared" si="125"/>
        <v>0</v>
      </c>
      <c r="Q477" s="27">
        <f t="shared" si="126"/>
        <v>0</v>
      </c>
      <c r="R477" s="38">
        <f t="shared" si="127"/>
        <v>0</v>
      </c>
      <c r="S477" s="39">
        <f t="shared" si="128"/>
        <v>0</v>
      </c>
      <c r="T477" s="10">
        <f t="shared" si="129"/>
        <v>0</v>
      </c>
      <c r="U477" s="30">
        <f t="shared" si="130"/>
        <v>0</v>
      </c>
      <c r="V477" s="22">
        <f t="shared" si="131"/>
        <v>0</v>
      </c>
      <c r="W477" s="22">
        <f t="shared" si="132"/>
        <v>0</v>
      </c>
      <c r="X477" s="22">
        <f t="shared" si="133"/>
        <v>0</v>
      </c>
    </row>
    <row r="478" spans="3:24" x14ac:dyDescent="0.3">
      <c r="C478" s="23" t="str">
        <f>IF('2. Børn_indtast'!C478="","",'2. Børn_indtast'!C478)</f>
        <v/>
      </c>
      <c r="D478" s="25">
        <f>IF(Inst_typ="Vuggestue","Vuggestue",IF(Inst_typ="Børnehave","Børnehave",IF(Inst_typ="Aldersintegreret institution","Aldersintegreret institution",IF(OR(Inst_typ="Vug og BH",Inst_typ="Kombi"),'2. Børn_indtast'!D478,0))))</f>
        <v>0</v>
      </c>
      <c r="E478" s="24" t="str">
        <f>IF('2. Børn_indtast'!E478="","",'2. Børn_indtast'!E478)</f>
        <v/>
      </c>
      <c r="F478" s="24" t="str">
        <f>IF('2. Børn_indtast'!F478="","",'2. Børn_indtast'!F478)</f>
        <v/>
      </c>
      <c r="G478" s="24" t="str">
        <f>IF('2. Børn_indtast'!G478="","",'2. Børn_indtast'!G478)</f>
        <v/>
      </c>
      <c r="H478" s="25" t="str">
        <f>IF('2. Børn_indtast'!H478="","",'2. Børn_indtast'!H478)</f>
        <v/>
      </c>
      <c r="I478" s="19" t="str">
        <f t="shared" si="118"/>
        <v>-</v>
      </c>
      <c r="J478" s="21" t="str">
        <f t="shared" si="119"/>
        <v>-</v>
      </c>
      <c r="K478" s="27">
        <f t="shared" si="120"/>
        <v>0</v>
      </c>
      <c r="L478" s="27">
        <f t="shared" si="121"/>
        <v>0</v>
      </c>
      <c r="M478" s="10">
        <f t="shared" si="122"/>
        <v>0</v>
      </c>
      <c r="N478" s="30">
        <f t="shared" si="123"/>
        <v>0</v>
      </c>
      <c r="O478" s="10">
        <f t="shared" si="124"/>
        <v>0</v>
      </c>
      <c r="P478" s="30">
        <f t="shared" si="125"/>
        <v>0</v>
      </c>
      <c r="Q478" s="27">
        <f t="shared" si="126"/>
        <v>0</v>
      </c>
      <c r="R478" s="38">
        <f t="shared" si="127"/>
        <v>0</v>
      </c>
      <c r="S478" s="39">
        <f t="shared" si="128"/>
        <v>0</v>
      </c>
      <c r="T478" s="10">
        <f t="shared" si="129"/>
        <v>0</v>
      </c>
      <c r="U478" s="30">
        <f t="shared" si="130"/>
        <v>0</v>
      </c>
      <c r="V478" s="22">
        <f t="shared" si="131"/>
        <v>0</v>
      </c>
      <c r="W478" s="22">
        <f t="shared" si="132"/>
        <v>0</v>
      </c>
      <c r="X478" s="22">
        <f t="shared" si="133"/>
        <v>0</v>
      </c>
    </row>
    <row r="479" spans="3:24" x14ac:dyDescent="0.3">
      <c r="C479" s="23" t="str">
        <f>IF('2. Børn_indtast'!C479="","",'2. Børn_indtast'!C479)</f>
        <v/>
      </c>
      <c r="D479" s="25">
        <f>IF(Inst_typ="Vuggestue","Vuggestue",IF(Inst_typ="Børnehave","Børnehave",IF(Inst_typ="Aldersintegreret institution","Aldersintegreret institution",IF(OR(Inst_typ="Vug og BH",Inst_typ="Kombi"),'2. Børn_indtast'!D479,0))))</f>
        <v>0</v>
      </c>
      <c r="E479" s="24" t="str">
        <f>IF('2. Børn_indtast'!E479="","",'2. Børn_indtast'!E479)</f>
        <v/>
      </c>
      <c r="F479" s="24" t="str">
        <f>IF('2. Børn_indtast'!F479="","",'2. Børn_indtast'!F479)</f>
        <v/>
      </c>
      <c r="G479" s="24" t="str">
        <f>IF('2. Børn_indtast'!G479="","",'2. Børn_indtast'!G479)</f>
        <v/>
      </c>
      <c r="H479" s="25" t="str">
        <f>IF('2. Børn_indtast'!H479="","",'2. Børn_indtast'!H479)</f>
        <v/>
      </c>
      <c r="I479" s="19" t="str">
        <f t="shared" si="118"/>
        <v>-</v>
      </c>
      <c r="J479" s="21" t="str">
        <f t="shared" si="119"/>
        <v>-</v>
      </c>
      <c r="K479" s="27">
        <f t="shared" si="120"/>
        <v>0</v>
      </c>
      <c r="L479" s="27">
        <f t="shared" si="121"/>
        <v>0</v>
      </c>
      <c r="M479" s="10">
        <f t="shared" si="122"/>
        <v>0</v>
      </c>
      <c r="N479" s="30">
        <f t="shared" si="123"/>
        <v>0</v>
      </c>
      <c r="O479" s="10">
        <f t="shared" si="124"/>
        <v>0</v>
      </c>
      <c r="P479" s="30">
        <f t="shared" si="125"/>
        <v>0</v>
      </c>
      <c r="Q479" s="27">
        <f t="shared" si="126"/>
        <v>0</v>
      </c>
      <c r="R479" s="38">
        <f t="shared" si="127"/>
        <v>0</v>
      </c>
      <c r="S479" s="39">
        <f t="shared" si="128"/>
        <v>0</v>
      </c>
      <c r="T479" s="10">
        <f t="shared" si="129"/>
        <v>0</v>
      </c>
      <c r="U479" s="30">
        <f t="shared" si="130"/>
        <v>0</v>
      </c>
      <c r="V479" s="22">
        <f t="shared" si="131"/>
        <v>0</v>
      </c>
      <c r="W479" s="22">
        <f t="shared" si="132"/>
        <v>0</v>
      </c>
      <c r="X479" s="22">
        <f t="shared" si="133"/>
        <v>0</v>
      </c>
    </row>
    <row r="480" spans="3:24" x14ac:dyDescent="0.3">
      <c r="C480" s="23" t="str">
        <f>IF('2. Børn_indtast'!C480="","",'2. Børn_indtast'!C480)</f>
        <v/>
      </c>
      <c r="D480" s="25">
        <f>IF(Inst_typ="Vuggestue","Vuggestue",IF(Inst_typ="Børnehave","Børnehave",IF(Inst_typ="Aldersintegreret institution","Aldersintegreret institution",IF(OR(Inst_typ="Vug og BH",Inst_typ="Kombi"),'2. Børn_indtast'!D480,0))))</f>
        <v>0</v>
      </c>
      <c r="E480" s="24" t="str">
        <f>IF('2. Børn_indtast'!E480="","",'2. Børn_indtast'!E480)</f>
        <v/>
      </c>
      <c r="F480" s="24" t="str">
        <f>IF('2. Børn_indtast'!F480="","",'2. Børn_indtast'!F480)</f>
        <v/>
      </c>
      <c r="G480" s="24" t="str">
        <f>IF('2. Børn_indtast'!G480="","",'2. Børn_indtast'!G480)</f>
        <v/>
      </c>
      <c r="H480" s="25" t="str">
        <f>IF('2. Børn_indtast'!H480="","",'2. Børn_indtast'!H480)</f>
        <v/>
      </c>
      <c r="I480" s="19" t="str">
        <f t="shared" si="118"/>
        <v>-</v>
      </c>
      <c r="J480" s="21" t="str">
        <f t="shared" si="119"/>
        <v>-</v>
      </c>
      <c r="K480" s="27">
        <f t="shared" si="120"/>
        <v>0</v>
      </c>
      <c r="L480" s="27">
        <f t="shared" si="121"/>
        <v>0</v>
      </c>
      <c r="M480" s="10">
        <f t="shared" si="122"/>
        <v>0</v>
      </c>
      <c r="N480" s="30">
        <f t="shared" si="123"/>
        <v>0</v>
      </c>
      <c r="O480" s="10">
        <f t="shared" si="124"/>
        <v>0</v>
      </c>
      <c r="P480" s="30">
        <f t="shared" si="125"/>
        <v>0</v>
      </c>
      <c r="Q480" s="27">
        <f t="shared" si="126"/>
        <v>0</v>
      </c>
      <c r="R480" s="38">
        <f t="shared" si="127"/>
        <v>0</v>
      </c>
      <c r="S480" s="39">
        <f t="shared" si="128"/>
        <v>0</v>
      </c>
      <c r="T480" s="10">
        <f t="shared" si="129"/>
        <v>0</v>
      </c>
      <c r="U480" s="30">
        <f t="shared" si="130"/>
        <v>0</v>
      </c>
      <c r="V480" s="22">
        <f t="shared" si="131"/>
        <v>0</v>
      </c>
      <c r="W480" s="22">
        <f t="shared" si="132"/>
        <v>0</v>
      </c>
      <c r="X480" s="22">
        <f t="shared" si="133"/>
        <v>0</v>
      </c>
    </row>
    <row r="481" spans="3:24" x14ac:dyDescent="0.3">
      <c r="C481" s="23" t="str">
        <f>IF('2. Børn_indtast'!C481="","",'2. Børn_indtast'!C481)</f>
        <v/>
      </c>
      <c r="D481" s="25">
        <f>IF(Inst_typ="Vuggestue","Vuggestue",IF(Inst_typ="Børnehave","Børnehave",IF(Inst_typ="Aldersintegreret institution","Aldersintegreret institution",IF(OR(Inst_typ="Vug og BH",Inst_typ="Kombi"),'2. Børn_indtast'!D481,0))))</f>
        <v>0</v>
      </c>
      <c r="E481" s="24" t="str">
        <f>IF('2. Børn_indtast'!E481="","",'2. Børn_indtast'!E481)</f>
        <v/>
      </c>
      <c r="F481" s="24" t="str">
        <f>IF('2. Børn_indtast'!F481="","",'2. Børn_indtast'!F481)</f>
        <v/>
      </c>
      <c r="G481" s="24" t="str">
        <f>IF('2. Børn_indtast'!G481="","",'2. Børn_indtast'!G481)</f>
        <v/>
      </c>
      <c r="H481" s="25" t="str">
        <f>IF('2. Børn_indtast'!H481="","",'2. Børn_indtast'!H481)</f>
        <v/>
      </c>
      <c r="I481" s="19" t="str">
        <f t="shared" si="118"/>
        <v>-</v>
      </c>
      <c r="J481" s="21" t="str">
        <f t="shared" si="119"/>
        <v>-</v>
      </c>
      <c r="K481" s="27">
        <f t="shared" si="120"/>
        <v>0</v>
      </c>
      <c r="L481" s="27">
        <f t="shared" si="121"/>
        <v>0</v>
      </c>
      <c r="M481" s="10">
        <f t="shared" si="122"/>
        <v>0</v>
      </c>
      <c r="N481" s="30">
        <f t="shared" si="123"/>
        <v>0</v>
      </c>
      <c r="O481" s="10">
        <f t="shared" si="124"/>
        <v>0</v>
      </c>
      <c r="P481" s="30">
        <f t="shared" si="125"/>
        <v>0</v>
      </c>
      <c r="Q481" s="27">
        <f t="shared" si="126"/>
        <v>0</v>
      </c>
      <c r="R481" s="38">
        <f t="shared" si="127"/>
        <v>0</v>
      </c>
      <c r="S481" s="39">
        <f t="shared" si="128"/>
        <v>0</v>
      </c>
      <c r="T481" s="10">
        <f t="shared" si="129"/>
        <v>0</v>
      </c>
      <c r="U481" s="30">
        <f t="shared" si="130"/>
        <v>0</v>
      </c>
      <c r="V481" s="22">
        <f t="shared" si="131"/>
        <v>0</v>
      </c>
      <c r="W481" s="22">
        <f t="shared" si="132"/>
        <v>0</v>
      </c>
      <c r="X481" s="22">
        <f t="shared" si="133"/>
        <v>0</v>
      </c>
    </row>
    <row r="482" spans="3:24" x14ac:dyDescent="0.3">
      <c r="C482" s="23" t="str">
        <f>IF('2. Børn_indtast'!C482="","",'2. Børn_indtast'!C482)</f>
        <v/>
      </c>
      <c r="D482" s="25">
        <f>IF(Inst_typ="Vuggestue","Vuggestue",IF(Inst_typ="Børnehave","Børnehave",IF(Inst_typ="Aldersintegreret institution","Aldersintegreret institution",IF(OR(Inst_typ="Vug og BH",Inst_typ="Kombi"),'2. Børn_indtast'!D482,0))))</f>
        <v>0</v>
      </c>
      <c r="E482" s="24" t="str">
        <f>IF('2. Børn_indtast'!E482="","",'2. Børn_indtast'!E482)</f>
        <v/>
      </c>
      <c r="F482" s="24" t="str">
        <f>IF('2. Børn_indtast'!F482="","",'2. Børn_indtast'!F482)</f>
        <v/>
      </c>
      <c r="G482" s="24" t="str">
        <f>IF('2. Børn_indtast'!G482="","",'2. Børn_indtast'!G482)</f>
        <v/>
      </c>
      <c r="H482" s="25" t="str">
        <f>IF('2. Børn_indtast'!H482="","",'2. Børn_indtast'!H482)</f>
        <v/>
      </c>
      <c r="I482" s="19" t="str">
        <f t="shared" si="118"/>
        <v>-</v>
      </c>
      <c r="J482" s="21" t="str">
        <f t="shared" si="119"/>
        <v>-</v>
      </c>
      <c r="K482" s="27">
        <f t="shared" si="120"/>
        <v>0</v>
      </c>
      <c r="L482" s="27">
        <f t="shared" si="121"/>
        <v>0</v>
      </c>
      <c r="M482" s="10">
        <f t="shared" si="122"/>
        <v>0</v>
      </c>
      <c r="N482" s="30">
        <f t="shared" si="123"/>
        <v>0</v>
      </c>
      <c r="O482" s="10">
        <f t="shared" si="124"/>
        <v>0</v>
      </c>
      <c r="P482" s="30">
        <f t="shared" si="125"/>
        <v>0</v>
      </c>
      <c r="Q482" s="27">
        <f t="shared" si="126"/>
        <v>0</v>
      </c>
      <c r="R482" s="38">
        <f t="shared" si="127"/>
        <v>0</v>
      </c>
      <c r="S482" s="39">
        <f t="shared" si="128"/>
        <v>0</v>
      </c>
      <c r="T482" s="10">
        <f t="shared" si="129"/>
        <v>0</v>
      </c>
      <c r="U482" s="30">
        <f t="shared" si="130"/>
        <v>0</v>
      </c>
      <c r="V482" s="22">
        <f t="shared" si="131"/>
        <v>0</v>
      </c>
      <c r="W482" s="22">
        <f t="shared" si="132"/>
        <v>0</v>
      </c>
      <c r="X482" s="22">
        <f t="shared" si="133"/>
        <v>0</v>
      </c>
    </row>
    <row r="483" spans="3:24" x14ac:dyDescent="0.3">
      <c r="C483" s="23" t="str">
        <f>IF('2. Børn_indtast'!C483="","",'2. Børn_indtast'!C483)</f>
        <v/>
      </c>
      <c r="D483" s="25">
        <f>IF(Inst_typ="Vuggestue","Vuggestue",IF(Inst_typ="Børnehave","Børnehave",IF(Inst_typ="Aldersintegreret institution","Aldersintegreret institution",IF(OR(Inst_typ="Vug og BH",Inst_typ="Kombi"),'2. Børn_indtast'!D483,0))))</f>
        <v>0</v>
      </c>
      <c r="E483" s="24" t="str">
        <f>IF('2. Børn_indtast'!E483="","",'2. Børn_indtast'!E483)</f>
        <v/>
      </c>
      <c r="F483" s="24" t="str">
        <f>IF('2. Børn_indtast'!F483="","",'2. Børn_indtast'!F483)</f>
        <v/>
      </c>
      <c r="G483" s="24" t="str">
        <f>IF('2. Børn_indtast'!G483="","",'2. Børn_indtast'!G483)</f>
        <v/>
      </c>
      <c r="H483" s="25" t="str">
        <f>IF('2. Børn_indtast'!H483="","",'2. Børn_indtast'!H483)</f>
        <v/>
      </c>
      <c r="I483" s="19" t="str">
        <f t="shared" si="118"/>
        <v>-</v>
      </c>
      <c r="J483" s="21" t="str">
        <f t="shared" si="119"/>
        <v>-</v>
      </c>
      <c r="K483" s="27">
        <f t="shared" si="120"/>
        <v>0</v>
      </c>
      <c r="L483" s="27">
        <f t="shared" si="121"/>
        <v>0</v>
      </c>
      <c r="M483" s="10">
        <f t="shared" si="122"/>
        <v>0</v>
      </c>
      <c r="N483" s="30">
        <f t="shared" si="123"/>
        <v>0</v>
      </c>
      <c r="O483" s="10">
        <f t="shared" si="124"/>
        <v>0</v>
      </c>
      <c r="P483" s="30">
        <f t="shared" si="125"/>
        <v>0</v>
      </c>
      <c r="Q483" s="27">
        <f t="shared" si="126"/>
        <v>0</v>
      </c>
      <c r="R483" s="38">
        <f t="shared" si="127"/>
        <v>0</v>
      </c>
      <c r="S483" s="39">
        <f t="shared" si="128"/>
        <v>0</v>
      </c>
      <c r="T483" s="10">
        <f t="shared" si="129"/>
        <v>0</v>
      </c>
      <c r="U483" s="30">
        <f t="shared" si="130"/>
        <v>0</v>
      </c>
      <c r="V483" s="22">
        <f t="shared" si="131"/>
        <v>0</v>
      </c>
      <c r="W483" s="22">
        <f t="shared" si="132"/>
        <v>0</v>
      </c>
      <c r="X483" s="22">
        <f t="shared" si="133"/>
        <v>0</v>
      </c>
    </row>
    <row r="484" spans="3:24" x14ac:dyDescent="0.3">
      <c r="C484" s="23" t="str">
        <f>IF('2. Børn_indtast'!C484="","",'2. Børn_indtast'!C484)</f>
        <v/>
      </c>
      <c r="D484" s="25">
        <f>IF(Inst_typ="Vuggestue","Vuggestue",IF(Inst_typ="Børnehave","Børnehave",IF(Inst_typ="Aldersintegreret institution","Aldersintegreret institution",IF(OR(Inst_typ="Vug og BH",Inst_typ="Kombi"),'2. Børn_indtast'!D484,0))))</f>
        <v>0</v>
      </c>
      <c r="E484" s="24" t="str">
        <f>IF('2. Børn_indtast'!E484="","",'2. Børn_indtast'!E484)</f>
        <v/>
      </c>
      <c r="F484" s="24" t="str">
        <f>IF('2. Børn_indtast'!F484="","",'2. Børn_indtast'!F484)</f>
        <v/>
      </c>
      <c r="G484" s="24" t="str">
        <f>IF('2. Børn_indtast'!G484="","",'2. Børn_indtast'!G484)</f>
        <v/>
      </c>
      <c r="H484" s="25" t="str">
        <f>IF('2. Børn_indtast'!H484="","",'2. Børn_indtast'!H484)</f>
        <v/>
      </c>
      <c r="I484" s="19" t="str">
        <f t="shared" si="118"/>
        <v>-</v>
      </c>
      <c r="J484" s="21" t="str">
        <f t="shared" si="119"/>
        <v>-</v>
      </c>
      <c r="K484" s="27">
        <f t="shared" si="120"/>
        <v>0</v>
      </c>
      <c r="L484" s="27">
        <f t="shared" si="121"/>
        <v>0</v>
      </c>
      <c r="M484" s="10">
        <f t="shared" si="122"/>
        <v>0</v>
      </c>
      <c r="N484" s="30">
        <f t="shared" si="123"/>
        <v>0</v>
      </c>
      <c r="O484" s="10">
        <f t="shared" si="124"/>
        <v>0</v>
      </c>
      <c r="P484" s="30">
        <f t="shared" si="125"/>
        <v>0</v>
      </c>
      <c r="Q484" s="27">
        <f t="shared" si="126"/>
        <v>0</v>
      </c>
      <c r="R484" s="38">
        <f t="shared" si="127"/>
        <v>0</v>
      </c>
      <c r="S484" s="39">
        <f t="shared" si="128"/>
        <v>0</v>
      </c>
      <c r="T484" s="10">
        <f t="shared" si="129"/>
        <v>0</v>
      </c>
      <c r="U484" s="30">
        <f t="shared" si="130"/>
        <v>0</v>
      </c>
      <c r="V484" s="22">
        <f t="shared" si="131"/>
        <v>0</v>
      </c>
      <c r="W484" s="22">
        <f t="shared" si="132"/>
        <v>0</v>
      </c>
      <c r="X484" s="22">
        <f t="shared" si="133"/>
        <v>0</v>
      </c>
    </row>
    <row r="485" spans="3:24" x14ac:dyDescent="0.3">
      <c r="C485" s="23" t="str">
        <f>IF('2. Børn_indtast'!C485="","",'2. Børn_indtast'!C485)</f>
        <v/>
      </c>
      <c r="D485" s="25">
        <f>IF(Inst_typ="Vuggestue","Vuggestue",IF(Inst_typ="Børnehave","Børnehave",IF(Inst_typ="Aldersintegreret institution","Aldersintegreret institution",IF(OR(Inst_typ="Vug og BH",Inst_typ="Kombi"),'2. Børn_indtast'!D485,0))))</f>
        <v>0</v>
      </c>
      <c r="E485" s="24" t="str">
        <f>IF('2. Børn_indtast'!E485="","",'2. Børn_indtast'!E485)</f>
        <v/>
      </c>
      <c r="F485" s="24" t="str">
        <f>IF('2. Børn_indtast'!F485="","",'2. Børn_indtast'!F485)</f>
        <v/>
      </c>
      <c r="G485" s="24" t="str">
        <f>IF('2. Børn_indtast'!G485="","",'2. Børn_indtast'!G485)</f>
        <v/>
      </c>
      <c r="H485" s="25" t="str">
        <f>IF('2. Børn_indtast'!H485="","",'2. Børn_indtast'!H485)</f>
        <v/>
      </c>
      <c r="I485" s="19" t="str">
        <f t="shared" si="118"/>
        <v>-</v>
      </c>
      <c r="J485" s="21" t="str">
        <f t="shared" si="119"/>
        <v>-</v>
      </c>
      <c r="K485" s="27">
        <f t="shared" si="120"/>
        <v>0</v>
      </c>
      <c r="L485" s="27">
        <f t="shared" si="121"/>
        <v>0</v>
      </c>
      <c r="M485" s="10">
        <f t="shared" si="122"/>
        <v>0</v>
      </c>
      <c r="N485" s="30">
        <f t="shared" si="123"/>
        <v>0</v>
      </c>
      <c r="O485" s="10">
        <f t="shared" si="124"/>
        <v>0</v>
      </c>
      <c r="P485" s="30">
        <f t="shared" si="125"/>
        <v>0</v>
      </c>
      <c r="Q485" s="27">
        <f t="shared" si="126"/>
        <v>0</v>
      </c>
      <c r="R485" s="38">
        <f t="shared" si="127"/>
        <v>0</v>
      </c>
      <c r="S485" s="39">
        <f t="shared" si="128"/>
        <v>0</v>
      </c>
      <c r="T485" s="10">
        <f t="shared" si="129"/>
        <v>0</v>
      </c>
      <c r="U485" s="30">
        <f t="shared" si="130"/>
        <v>0</v>
      </c>
      <c r="V485" s="22">
        <f t="shared" si="131"/>
        <v>0</v>
      </c>
      <c r="W485" s="22">
        <f t="shared" si="132"/>
        <v>0</v>
      </c>
      <c r="X485" s="22">
        <f t="shared" si="133"/>
        <v>0</v>
      </c>
    </row>
    <row r="486" spans="3:24" x14ac:dyDescent="0.3">
      <c r="C486" s="23" t="str">
        <f>IF('2. Børn_indtast'!C486="","",'2. Børn_indtast'!C486)</f>
        <v/>
      </c>
      <c r="D486" s="25">
        <f>IF(Inst_typ="Vuggestue","Vuggestue",IF(Inst_typ="Børnehave","Børnehave",IF(Inst_typ="Aldersintegreret institution","Aldersintegreret institution",IF(OR(Inst_typ="Vug og BH",Inst_typ="Kombi"),'2. Børn_indtast'!D486,0))))</f>
        <v>0</v>
      </c>
      <c r="E486" s="24" t="str">
        <f>IF('2. Børn_indtast'!E486="","",'2. Børn_indtast'!E486)</f>
        <v/>
      </c>
      <c r="F486" s="24" t="str">
        <f>IF('2. Børn_indtast'!F486="","",'2. Børn_indtast'!F486)</f>
        <v/>
      </c>
      <c r="G486" s="24" t="str">
        <f>IF('2. Børn_indtast'!G486="","",'2. Børn_indtast'!G486)</f>
        <v/>
      </c>
      <c r="H486" s="25" t="str">
        <f>IF('2. Børn_indtast'!H486="","",'2. Børn_indtast'!H486)</f>
        <v/>
      </c>
      <c r="I486" s="19" t="str">
        <f t="shared" si="118"/>
        <v>-</v>
      </c>
      <c r="J486" s="21" t="str">
        <f t="shared" si="119"/>
        <v>-</v>
      </c>
      <c r="K486" s="27">
        <f t="shared" si="120"/>
        <v>0</v>
      </c>
      <c r="L486" s="27">
        <f t="shared" si="121"/>
        <v>0</v>
      </c>
      <c r="M486" s="10">
        <f t="shared" si="122"/>
        <v>0</v>
      </c>
      <c r="N486" s="30">
        <f t="shared" si="123"/>
        <v>0</v>
      </c>
      <c r="O486" s="10">
        <f t="shared" si="124"/>
        <v>0</v>
      </c>
      <c r="P486" s="30">
        <f t="shared" si="125"/>
        <v>0</v>
      </c>
      <c r="Q486" s="27">
        <f t="shared" si="126"/>
        <v>0</v>
      </c>
      <c r="R486" s="38">
        <f t="shared" si="127"/>
        <v>0</v>
      </c>
      <c r="S486" s="39">
        <f t="shared" si="128"/>
        <v>0</v>
      </c>
      <c r="T486" s="10">
        <f t="shared" si="129"/>
        <v>0</v>
      </c>
      <c r="U486" s="30">
        <f t="shared" si="130"/>
        <v>0</v>
      </c>
      <c r="V486" s="22">
        <f t="shared" si="131"/>
        <v>0</v>
      </c>
      <c r="W486" s="22">
        <f t="shared" si="132"/>
        <v>0</v>
      </c>
      <c r="X486" s="22">
        <f t="shared" si="133"/>
        <v>0</v>
      </c>
    </row>
    <row r="487" spans="3:24" x14ac:dyDescent="0.3">
      <c r="C487" s="23" t="str">
        <f>IF('2. Børn_indtast'!C487="","",'2. Børn_indtast'!C487)</f>
        <v/>
      </c>
      <c r="D487" s="25">
        <f>IF(Inst_typ="Vuggestue","Vuggestue",IF(Inst_typ="Børnehave","Børnehave",IF(Inst_typ="Aldersintegreret institution","Aldersintegreret institution",IF(OR(Inst_typ="Vug og BH",Inst_typ="Kombi"),'2. Børn_indtast'!D487,0))))</f>
        <v>0</v>
      </c>
      <c r="E487" s="24" t="str">
        <f>IF('2. Børn_indtast'!E487="","",'2. Børn_indtast'!E487)</f>
        <v/>
      </c>
      <c r="F487" s="24" t="str">
        <f>IF('2. Børn_indtast'!F487="","",'2. Børn_indtast'!F487)</f>
        <v/>
      </c>
      <c r="G487" s="24" t="str">
        <f>IF('2. Børn_indtast'!G487="","",'2. Børn_indtast'!G487)</f>
        <v/>
      </c>
      <c r="H487" s="25" t="str">
        <f>IF('2. Børn_indtast'!H487="","",'2. Børn_indtast'!H487)</f>
        <v/>
      </c>
      <c r="I487" s="19" t="str">
        <f t="shared" si="118"/>
        <v>-</v>
      </c>
      <c r="J487" s="21" t="str">
        <f t="shared" si="119"/>
        <v>-</v>
      </c>
      <c r="K487" s="27">
        <f t="shared" si="120"/>
        <v>0</v>
      </c>
      <c r="L487" s="27">
        <f t="shared" si="121"/>
        <v>0</v>
      </c>
      <c r="M487" s="10">
        <f t="shared" si="122"/>
        <v>0</v>
      </c>
      <c r="N487" s="30">
        <f t="shared" si="123"/>
        <v>0</v>
      </c>
      <c r="O487" s="10">
        <f t="shared" si="124"/>
        <v>0</v>
      </c>
      <c r="P487" s="30">
        <f t="shared" si="125"/>
        <v>0</v>
      </c>
      <c r="Q487" s="27">
        <f t="shared" si="126"/>
        <v>0</v>
      </c>
      <c r="R487" s="38">
        <f t="shared" si="127"/>
        <v>0</v>
      </c>
      <c r="S487" s="39">
        <f t="shared" si="128"/>
        <v>0</v>
      </c>
      <c r="T487" s="10">
        <f t="shared" si="129"/>
        <v>0</v>
      </c>
      <c r="U487" s="30">
        <f t="shared" si="130"/>
        <v>0</v>
      </c>
      <c r="V487" s="22">
        <f t="shared" si="131"/>
        <v>0</v>
      </c>
      <c r="W487" s="22">
        <f t="shared" si="132"/>
        <v>0</v>
      </c>
      <c r="X487" s="22">
        <f t="shared" si="133"/>
        <v>0</v>
      </c>
    </row>
    <row r="488" spans="3:24" x14ac:dyDescent="0.3">
      <c r="C488" s="23" t="str">
        <f>IF('2. Børn_indtast'!C488="","",'2. Børn_indtast'!C488)</f>
        <v/>
      </c>
      <c r="D488" s="25">
        <f>IF(Inst_typ="Vuggestue","Vuggestue",IF(Inst_typ="Børnehave","Børnehave",IF(Inst_typ="Aldersintegreret institution","Aldersintegreret institution",IF(OR(Inst_typ="Vug og BH",Inst_typ="Kombi"),'2. Børn_indtast'!D488,0))))</f>
        <v>0</v>
      </c>
      <c r="E488" s="24" t="str">
        <f>IF('2. Børn_indtast'!E488="","",'2. Børn_indtast'!E488)</f>
        <v/>
      </c>
      <c r="F488" s="24" t="str">
        <f>IF('2. Børn_indtast'!F488="","",'2. Børn_indtast'!F488)</f>
        <v/>
      </c>
      <c r="G488" s="24" t="str">
        <f>IF('2. Børn_indtast'!G488="","",'2. Børn_indtast'!G488)</f>
        <v/>
      </c>
      <c r="H488" s="25" t="str">
        <f>IF('2. Børn_indtast'!H488="","",'2. Børn_indtast'!H488)</f>
        <v/>
      </c>
      <c r="I488" s="19" t="str">
        <f t="shared" si="118"/>
        <v>-</v>
      </c>
      <c r="J488" s="21" t="str">
        <f t="shared" si="119"/>
        <v>-</v>
      </c>
      <c r="K488" s="27">
        <f t="shared" si="120"/>
        <v>0</v>
      </c>
      <c r="L488" s="27">
        <f t="shared" si="121"/>
        <v>0</v>
      </c>
      <c r="M488" s="10">
        <f t="shared" si="122"/>
        <v>0</v>
      </c>
      <c r="N488" s="30">
        <f t="shared" si="123"/>
        <v>0</v>
      </c>
      <c r="O488" s="10">
        <f t="shared" si="124"/>
        <v>0</v>
      </c>
      <c r="P488" s="30">
        <f t="shared" si="125"/>
        <v>0</v>
      </c>
      <c r="Q488" s="27">
        <f t="shared" si="126"/>
        <v>0</v>
      </c>
      <c r="R488" s="38">
        <f t="shared" si="127"/>
        <v>0</v>
      </c>
      <c r="S488" s="39">
        <f t="shared" si="128"/>
        <v>0</v>
      </c>
      <c r="T488" s="10">
        <f t="shared" si="129"/>
        <v>0</v>
      </c>
      <c r="U488" s="30">
        <f t="shared" si="130"/>
        <v>0</v>
      </c>
      <c r="V488" s="22">
        <f t="shared" si="131"/>
        <v>0</v>
      </c>
      <c r="W488" s="22">
        <f t="shared" si="132"/>
        <v>0</v>
      </c>
      <c r="X488" s="22">
        <f t="shared" si="133"/>
        <v>0</v>
      </c>
    </row>
    <row r="489" spans="3:24" x14ac:dyDescent="0.3">
      <c r="C489" s="23" t="str">
        <f>IF('2. Børn_indtast'!C489="","",'2. Børn_indtast'!C489)</f>
        <v/>
      </c>
      <c r="D489" s="25">
        <f>IF(Inst_typ="Vuggestue","Vuggestue",IF(Inst_typ="Børnehave","Børnehave",IF(Inst_typ="Aldersintegreret institution","Aldersintegreret institution",IF(OR(Inst_typ="Vug og BH",Inst_typ="Kombi"),'2. Børn_indtast'!D489,0))))</f>
        <v>0</v>
      </c>
      <c r="E489" s="24" t="str">
        <f>IF('2. Børn_indtast'!E489="","",'2. Børn_indtast'!E489)</f>
        <v/>
      </c>
      <c r="F489" s="24" t="str">
        <f>IF('2. Børn_indtast'!F489="","",'2. Børn_indtast'!F489)</f>
        <v/>
      </c>
      <c r="G489" s="24" t="str">
        <f>IF('2. Børn_indtast'!G489="","",'2. Børn_indtast'!G489)</f>
        <v/>
      </c>
      <c r="H489" s="25" t="str">
        <f>IF('2. Børn_indtast'!H489="","",'2. Børn_indtast'!H489)</f>
        <v/>
      </c>
      <c r="I489" s="19" t="str">
        <f t="shared" si="118"/>
        <v>-</v>
      </c>
      <c r="J489" s="21" t="str">
        <f t="shared" si="119"/>
        <v>-</v>
      </c>
      <c r="K489" s="27">
        <f t="shared" si="120"/>
        <v>0</v>
      </c>
      <c r="L489" s="27">
        <f t="shared" si="121"/>
        <v>0</v>
      </c>
      <c r="M489" s="10">
        <f t="shared" si="122"/>
        <v>0</v>
      </c>
      <c r="N489" s="30">
        <f t="shared" si="123"/>
        <v>0</v>
      </c>
      <c r="O489" s="10">
        <f t="shared" si="124"/>
        <v>0</v>
      </c>
      <c r="P489" s="30">
        <f t="shared" si="125"/>
        <v>0</v>
      </c>
      <c r="Q489" s="27">
        <f t="shared" si="126"/>
        <v>0</v>
      </c>
      <c r="R489" s="38">
        <f t="shared" si="127"/>
        <v>0</v>
      </c>
      <c r="S489" s="39">
        <f t="shared" si="128"/>
        <v>0</v>
      </c>
      <c r="T489" s="10">
        <f t="shared" si="129"/>
        <v>0</v>
      </c>
      <c r="U489" s="30">
        <f t="shared" si="130"/>
        <v>0</v>
      </c>
      <c r="V489" s="22">
        <f t="shared" si="131"/>
        <v>0</v>
      </c>
      <c r="W489" s="22">
        <f t="shared" si="132"/>
        <v>0</v>
      </c>
      <c r="X489" s="22">
        <f t="shared" si="133"/>
        <v>0</v>
      </c>
    </row>
    <row r="490" spans="3:24" x14ac:dyDescent="0.3">
      <c r="C490" s="23" t="str">
        <f>IF('2. Børn_indtast'!C490="","",'2. Børn_indtast'!C490)</f>
        <v/>
      </c>
      <c r="D490" s="25">
        <f>IF(Inst_typ="Vuggestue","Vuggestue",IF(Inst_typ="Børnehave","Børnehave",IF(Inst_typ="Aldersintegreret institution","Aldersintegreret institution",IF(OR(Inst_typ="Vug og BH",Inst_typ="Kombi"),'2. Børn_indtast'!D490,0))))</f>
        <v>0</v>
      </c>
      <c r="E490" s="24" t="str">
        <f>IF('2. Børn_indtast'!E490="","",'2. Børn_indtast'!E490)</f>
        <v/>
      </c>
      <c r="F490" s="24" t="str">
        <f>IF('2. Børn_indtast'!F490="","",'2. Børn_indtast'!F490)</f>
        <v/>
      </c>
      <c r="G490" s="24" t="str">
        <f>IF('2. Børn_indtast'!G490="","",'2. Børn_indtast'!G490)</f>
        <v/>
      </c>
      <c r="H490" s="25" t="str">
        <f>IF('2. Børn_indtast'!H490="","",'2. Børn_indtast'!H490)</f>
        <v/>
      </c>
      <c r="I490" s="19" t="str">
        <f t="shared" si="118"/>
        <v>-</v>
      </c>
      <c r="J490" s="21" t="str">
        <f t="shared" si="119"/>
        <v>-</v>
      </c>
      <c r="K490" s="27">
        <f t="shared" si="120"/>
        <v>0</v>
      </c>
      <c r="L490" s="27">
        <f t="shared" si="121"/>
        <v>0</v>
      </c>
      <c r="M490" s="10">
        <f t="shared" si="122"/>
        <v>0</v>
      </c>
      <c r="N490" s="30">
        <f t="shared" si="123"/>
        <v>0</v>
      </c>
      <c r="O490" s="10">
        <f t="shared" si="124"/>
        <v>0</v>
      </c>
      <c r="P490" s="30">
        <f t="shared" si="125"/>
        <v>0</v>
      </c>
      <c r="Q490" s="27">
        <f t="shared" si="126"/>
        <v>0</v>
      </c>
      <c r="R490" s="38">
        <f t="shared" si="127"/>
        <v>0</v>
      </c>
      <c r="S490" s="39">
        <f t="shared" si="128"/>
        <v>0</v>
      </c>
      <c r="T490" s="10">
        <f t="shared" si="129"/>
        <v>0</v>
      </c>
      <c r="U490" s="30">
        <f t="shared" si="130"/>
        <v>0</v>
      </c>
      <c r="V490" s="22">
        <f t="shared" si="131"/>
        <v>0</v>
      </c>
      <c r="W490" s="22">
        <f t="shared" si="132"/>
        <v>0</v>
      </c>
      <c r="X490" s="22">
        <f t="shared" si="133"/>
        <v>0</v>
      </c>
    </row>
    <row r="491" spans="3:24" x14ac:dyDescent="0.3">
      <c r="C491" s="23" t="str">
        <f>IF('2. Børn_indtast'!C491="","",'2. Børn_indtast'!C491)</f>
        <v/>
      </c>
      <c r="D491" s="25">
        <f>IF(Inst_typ="Vuggestue","Vuggestue",IF(Inst_typ="Børnehave","Børnehave",IF(Inst_typ="Aldersintegreret institution","Aldersintegreret institution",IF(OR(Inst_typ="Vug og BH",Inst_typ="Kombi"),'2. Børn_indtast'!D491,0))))</f>
        <v>0</v>
      </c>
      <c r="E491" s="24" t="str">
        <f>IF('2. Børn_indtast'!E491="","",'2. Børn_indtast'!E491)</f>
        <v/>
      </c>
      <c r="F491" s="24" t="str">
        <f>IF('2. Børn_indtast'!F491="","",'2. Børn_indtast'!F491)</f>
        <v/>
      </c>
      <c r="G491" s="24" t="str">
        <f>IF('2. Børn_indtast'!G491="","",'2. Børn_indtast'!G491)</f>
        <v/>
      </c>
      <c r="H491" s="25" t="str">
        <f>IF('2. Børn_indtast'!H491="","",'2. Børn_indtast'!H491)</f>
        <v/>
      </c>
      <c r="I491" s="19" t="str">
        <f t="shared" si="118"/>
        <v>-</v>
      </c>
      <c r="J491" s="21" t="str">
        <f t="shared" si="119"/>
        <v>-</v>
      </c>
      <c r="K491" s="27">
        <f t="shared" si="120"/>
        <v>0</v>
      </c>
      <c r="L491" s="27">
        <f t="shared" si="121"/>
        <v>0</v>
      </c>
      <c r="M491" s="10">
        <f t="shared" si="122"/>
        <v>0</v>
      </c>
      <c r="N491" s="30">
        <f t="shared" si="123"/>
        <v>0</v>
      </c>
      <c r="O491" s="10">
        <f t="shared" si="124"/>
        <v>0</v>
      </c>
      <c r="P491" s="30">
        <f t="shared" si="125"/>
        <v>0</v>
      </c>
      <c r="Q491" s="27">
        <f t="shared" si="126"/>
        <v>0</v>
      </c>
      <c r="R491" s="38">
        <f t="shared" si="127"/>
        <v>0</v>
      </c>
      <c r="S491" s="39">
        <f t="shared" si="128"/>
        <v>0</v>
      </c>
      <c r="T491" s="10">
        <f t="shared" si="129"/>
        <v>0</v>
      </c>
      <c r="U491" s="30">
        <f t="shared" si="130"/>
        <v>0</v>
      </c>
      <c r="V491" s="22">
        <f t="shared" si="131"/>
        <v>0</v>
      </c>
      <c r="W491" s="22">
        <f t="shared" si="132"/>
        <v>0</v>
      </c>
      <c r="X491" s="22">
        <f t="shared" si="133"/>
        <v>0</v>
      </c>
    </row>
    <row r="492" spans="3:24" x14ac:dyDescent="0.3">
      <c r="C492" s="23" t="str">
        <f>IF('2. Børn_indtast'!C492="","",'2. Børn_indtast'!C492)</f>
        <v/>
      </c>
      <c r="D492" s="25">
        <f>IF(Inst_typ="Vuggestue","Vuggestue",IF(Inst_typ="Børnehave","Børnehave",IF(Inst_typ="Aldersintegreret institution","Aldersintegreret institution",IF(OR(Inst_typ="Vug og BH",Inst_typ="Kombi"),'2. Børn_indtast'!D492,0))))</f>
        <v>0</v>
      </c>
      <c r="E492" s="24" t="str">
        <f>IF('2. Børn_indtast'!E492="","",'2. Børn_indtast'!E492)</f>
        <v/>
      </c>
      <c r="F492" s="24" t="str">
        <f>IF('2. Børn_indtast'!F492="","",'2. Børn_indtast'!F492)</f>
        <v/>
      </c>
      <c r="G492" s="24" t="str">
        <f>IF('2. Børn_indtast'!G492="","",'2. Børn_indtast'!G492)</f>
        <v/>
      </c>
      <c r="H492" s="25" t="str">
        <f>IF('2. Børn_indtast'!H492="","",'2. Børn_indtast'!H492)</f>
        <v/>
      </c>
      <c r="I492" s="19" t="str">
        <f t="shared" si="118"/>
        <v>-</v>
      </c>
      <c r="J492" s="21" t="str">
        <f t="shared" si="119"/>
        <v>-</v>
      </c>
      <c r="K492" s="27">
        <f t="shared" si="120"/>
        <v>0</v>
      </c>
      <c r="L492" s="27">
        <f t="shared" si="121"/>
        <v>0</v>
      </c>
      <c r="M492" s="10">
        <f t="shared" si="122"/>
        <v>0</v>
      </c>
      <c r="N492" s="30">
        <f t="shared" si="123"/>
        <v>0</v>
      </c>
      <c r="O492" s="10">
        <f t="shared" si="124"/>
        <v>0</v>
      </c>
      <c r="P492" s="30">
        <f t="shared" si="125"/>
        <v>0</v>
      </c>
      <c r="Q492" s="27">
        <f t="shared" si="126"/>
        <v>0</v>
      </c>
      <c r="R492" s="38">
        <f t="shared" si="127"/>
        <v>0</v>
      </c>
      <c r="S492" s="39">
        <f t="shared" si="128"/>
        <v>0</v>
      </c>
      <c r="T492" s="10">
        <f t="shared" si="129"/>
        <v>0</v>
      </c>
      <c r="U492" s="30">
        <f t="shared" si="130"/>
        <v>0</v>
      </c>
      <c r="V492" s="22">
        <f t="shared" si="131"/>
        <v>0</v>
      </c>
      <c r="W492" s="22">
        <f t="shared" si="132"/>
        <v>0</v>
      </c>
      <c r="X492" s="22">
        <f t="shared" si="133"/>
        <v>0</v>
      </c>
    </row>
    <row r="493" spans="3:24" x14ac:dyDescent="0.3">
      <c r="C493" s="23" t="str">
        <f>IF('2. Børn_indtast'!C493="","",'2. Børn_indtast'!C493)</f>
        <v/>
      </c>
      <c r="D493" s="25">
        <f>IF(Inst_typ="Vuggestue","Vuggestue",IF(Inst_typ="Børnehave","Børnehave",IF(Inst_typ="Aldersintegreret institution","Aldersintegreret institution",IF(OR(Inst_typ="Vug og BH",Inst_typ="Kombi"),'2. Børn_indtast'!D493,0))))</f>
        <v>0</v>
      </c>
      <c r="E493" s="24" t="str">
        <f>IF('2. Børn_indtast'!E493="","",'2. Børn_indtast'!E493)</f>
        <v/>
      </c>
      <c r="F493" s="24" t="str">
        <f>IF('2. Børn_indtast'!F493="","",'2. Børn_indtast'!F493)</f>
        <v/>
      </c>
      <c r="G493" s="24" t="str">
        <f>IF('2. Børn_indtast'!G493="","",'2. Børn_indtast'!G493)</f>
        <v/>
      </c>
      <c r="H493" s="25" t="str">
        <f>IF('2. Børn_indtast'!H493="","",'2. Børn_indtast'!H493)</f>
        <v/>
      </c>
      <c r="I493" s="19" t="str">
        <f t="shared" si="118"/>
        <v>-</v>
      </c>
      <c r="J493" s="21" t="str">
        <f t="shared" si="119"/>
        <v>-</v>
      </c>
      <c r="K493" s="27">
        <f t="shared" si="120"/>
        <v>0</v>
      </c>
      <c r="L493" s="27">
        <f t="shared" si="121"/>
        <v>0</v>
      </c>
      <c r="M493" s="10">
        <f t="shared" si="122"/>
        <v>0</v>
      </c>
      <c r="N493" s="30">
        <f t="shared" si="123"/>
        <v>0</v>
      </c>
      <c r="O493" s="10">
        <f t="shared" si="124"/>
        <v>0</v>
      </c>
      <c r="P493" s="30">
        <f t="shared" si="125"/>
        <v>0</v>
      </c>
      <c r="Q493" s="27">
        <f t="shared" si="126"/>
        <v>0</v>
      </c>
      <c r="R493" s="38">
        <f t="shared" si="127"/>
        <v>0</v>
      </c>
      <c r="S493" s="39">
        <f t="shared" si="128"/>
        <v>0</v>
      </c>
      <c r="T493" s="10">
        <f t="shared" si="129"/>
        <v>0</v>
      </c>
      <c r="U493" s="30">
        <f t="shared" si="130"/>
        <v>0</v>
      </c>
      <c r="V493" s="22">
        <f t="shared" si="131"/>
        <v>0</v>
      </c>
      <c r="W493" s="22">
        <f t="shared" si="132"/>
        <v>0</v>
      </c>
      <c r="X493" s="22">
        <f t="shared" si="133"/>
        <v>0</v>
      </c>
    </row>
    <row r="494" spans="3:24" x14ac:dyDescent="0.3">
      <c r="C494" s="23" t="str">
        <f>IF('2. Børn_indtast'!C494="","",'2. Børn_indtast'!C494)</f>
        <v/>
      </c>
      <c r="D494" s="25">
        <f>IF(Inst_typ="Vuggestue","Vuggestue",IF(Inst_typ="Børnehave","Børnehave",IF(Inst_typ="Aldersintegreret institution","Aldersintegreret institution",IF(OR(Inst_typ="Vug og BH",Inst_typ="Kombi"),'2. Børn_indtast'!D494,0))))</f>
        <v>0</v>
      </c>
      <c r="E494" s="24" t="str">
        <f>IF('2. Børn_indtast'!E494="","",'2. Børn_indtast'!E494)</f>
        <v/>
      </c>
      <c r="F494" s="24" t="str">
        <f>IF('2. Børn_indtast'!F494="","",'2. Børn_indtast'!F494)</f>
        <v/>
      </c>
      <c r="G494" s="24" t="str">
        <f>IF('2. Børn_indtast'!G494="","",'2. Børn_indtast'!G494)</f>
        <v/>
      </c>
      <c r="H494" s="25" t="str">
        <f>IF('2. Børn_indtast'!H494="","",'2. Børn_indtast'!H494)</f>
        <v/>
      </c>
      <c r="I494" s="19" t="str">
        <f t="shared" si="118"/>
        <v>-</v>
      </c>
      <c r="J494" s="21" t="str">
        <f t="shared" si="119"/>
        <v>-</v>
      </c>
      <c r="K494" s="27">
        <f t="shared" si="120"/>
        <v>0</v>
      </c>
      <c r="L494" s="27">
        <f t="shared" si="121"/>
        <v>0</v>
      </c>
      <c r="M494" s="10">
        <f t="shared" si="122"/>
        <v>0</v>
      </c>
      <c r="N494" s="30">
        <f t="shared" si="123"/>
        <v>0</v>
      </c>
      <c r="O494" s="10">
        <f t="shared" si="124"/>
        <v>0</v>
      </c>
      <c r="P494" s="30">
        <f t="shared" si="125"/>
        <v>0</v>
      </c>
      <c r="Q494" s="27">
        <f t="shared" si="126"/>
        <v>0</v>
      </c>
      <c r="R494" s="38">
        <f t="shared" si="127"/>
        <v>0</v>
      </c>
      <c r="S494" s="39">
        <f t="shared" si="128"/>
        <v>0</v>
      </c>
      <c r="T494" s="10">
        <f t="shared" si="129"/>
        <v>0</v>
      </c>
      <c r="U494" s="30">
        <f t="shared" si="130"/>
        <v>0</v>
      </c>
      <c r="V494" s="22">
        <f t="shared" si="131"/>
        <v>0</v>
      </c>
      <c r="W494" s="22">
        <f t="shared" si="132"/>
        <v>0</v>
      </c>
      <c r="X494" s="22">
        <f t="shared" si="133"/>
        <v>0</v>
      </c>
    </row>
    <row r="495" spans="3:24" x14ac:dyDescent="0.3">
      <c r="C495" s="23" t="str">
        <f>IF('2. Børn_indtast'!C495="","",'2. Børn_indtast'!C495)</f>
        <v/>
      </c>
      <c r="D495" s="25">
        <f>IF(Inst_typ="Vuggestue","Vuggestue",IF(Inst_typ="Børnehave","Børnehave",IF(Inst_typ="Aldersintegreret institution","Aldersintegreret institution",IF(OR(Inst_typ="Vug og BH",Inst_typ="Kombi"),'2. Børn_indtast'!D495,0))))</f>
        <v>0</v>
      </c>
      <c r="E495" s="24" t="str">
        <f>IF('2. Børn_indtast'!E495="","",'2. Børn_indtast'!E495)</f>
        <v/>
      </c>
      <c r="F495" s="24" t="str">
        <f>IF('2. Børn_indtast'!F495="","",'2. Børn_indtast'!F495)</f>
        <v/>
      </c>
      <c r="G495" s="24" t="str">
        <f>IF('2. Børn_indtast'!G495="","",'2. Børn_indtast'!G495)</f>
        <v/>
      </c>
      <c r="H495" s="25" t="str">
        <f>IF('2. Børn_indtast'!H495="","",'2. Børn_indtast'!H495)</f>
        <v/>
      </c>
      <c r="I495" s="19" t="str">
        <f t="shared" si="118"/>
        <v>-</v>
      </c>
      <c r="J495" s="21" t="str">
        <f t="shared" si="119"/>
        <v>-</v>
      </c>
      <c r="K495" s="27">
        <f t="shared" si="120"/>
        <v>0</v>
      </c>
      <c r="L495" s="27">
        <f t="shared" si="121"/>
        <v>0</v>
      </c>
      <c r="M495" s="10">
        <f t="shared" si="122"/>
        <v>0</v>
      </c>
      <c r="N495" s="30">
        <f t="shared" si="123"/>
        <v>0</v>
      </c>
      <c r="O495" s="10">
        <f t="shared" si="124"/>
        <v>0</v>
      </c>
      <c r="P495" s="30">
        <f t="shared" si="125"/>
        <v>0</v>
      </c>
      <c r="Q495" s="27">
        <f t="shared" si="126"/>
        <v>0</v>
      </c>
      <c r="R495" s="38">
        <f t="shared" si="127"/>
        <v>0</v>
      </c>
      <c r="S495" s="39">
        <f t="shared" si="128"/>
        <v>0</v>
      </c>
      <c r="T495" s="10">
        <f t="shared" si="129"/>
        <v>0</v>
      </c>
      <c r="U495" s="30">
        <f t="shared" si="130"/>
        <v>0</v>
      </c>
      <c r="V495" s="22">
        <f t="shared" si="131"/>
        <v>0</v>
      </c>
      <c r="W495" s="22">
        <f t="shared" si="132"/>
        <v>0</v>
      </c>
      <c r="X495" s="22">
        <f t="shared" si="133"/>
        <v>0</v>
      </c>
    </row>
    <row r="496" spans="3:24" x14ac:dyDescent="0.3">
      <c r="C496" s="23" t="str">
        <f>IF('2. Børn_indtast'!C496="","",'2. Børn_indtast'!C496)</f>
        <v/>
      </c>
      <c r="D496" s="25">
        <f>IF(Inst_typ="Vuggestue","Vuggestue",IF(Inst_typ="Børnehave","Børnehave",IF(Inst_typ="Aldersintegreret institution","Aldersintegreret institution",IF(OR(Inst_typ="Vug og BH",Inst_typ="Kombi"),'2. Børn_indtast'!D496,0))))</f>
        <v>0</v>
      </c>
      <c r="E496" s="24" t="str">
        <f>IF('2. Børn_indtast'!E496="","",'2. Børn_indtast'!E496)</f>
        <v/>
      </c>
      <c r="F496" s="24" t="str">
        <f>IF('2. Børn_indtast'!F496="","",'2. Børn_indtast'!F496)</f>
        <v/>
      </c>
      <c r="G496" s="24" t="str">
        <f>IF('2. Børn_indtast'!G496="","",'2. Børn_indtast'!G496)</f>
        <v/>
      </c>
      <c r="H496" s="25" t="str">
        <f>IF('2. Børn_indtast'!H496="","",'2. Børn_indtast'!H496)</f>
        <v/>
      </c>
      <c r="I496" s="19" t="str">
        <f t="shared" si="118"/>
        <v>-</v>
      </c>
      <c r="J496" s="21" t="str">
        <f t="shared" si="119"/>
        <v>-</v>
      </c>
      <c r="K496" s="27">
        <f t="shared" si="120"/>
        <v>0</v>
      </c>
      <c r="L496" s="27">
        <f t="shared" si="121"/>
        <v>0</v>
      </c>
      <c r="M496" s="10">
        <f t="shared" si="122"/>
        <v>0</v>
      </c>
      <c r="N496" s="30">
        <f t="shared" si="123"/>
        <v>0</v>
      </c>
      <c r="O496" s="10">
        <f t="shared" si="124"/>
        <v>0</v>
      </c>
      <c r="P496" s="30">
        <f t="shared" si="125"/>
        <v>0</v>
      </c>
      <c r="Q496" s="27">
        <f t="shared" si="126"/>
        <v>0</v>
      </c>
      <c r="R496" s="38">
        <f t="shared" si="127"/>
        <v>0</v>
      </c>
      <c r="S496" s="39">
        <f t="shared" si="128"/>
        <v>0</v>
      </c>
      <c r="T496" s="10">
        <f t="shared" si="129"/>
        <v>0</v>
      </c>
      <c r="U496" s="30">
        <f t="shared" si="130"/>
        <v>0</v>
      </c>
      <c r="V496" s="22">
        <f t="shared" si="131"/>
        <v>0</v>
      </c>
      <c r="W496" s="22">
        <f t="shared" si="132"/>
        <v>0</v>
      </c>
      <c r="X496" s="22">
        <f t="shared" si="133"/>
        <v>0</v>
      </c>
    </row>
    <row r="497" spans="3:24" x14ac:dyDescent="0.3">
      <c r="C497" s="23" t="str">
        <f>IF('2. Børn_indtast'!C497="","",'2. Børn_indtast'!C497)</f>
        <v/>
      </c>
      <c r="D497" s="25">
        <f>IF(Inst_typ="Vuggestue","Vuggestue",IF(Inst_typ="Børnehave","Børnehave",IF(Inst_typ="Aldersintegreret institution","Aldersintegreret institution",IF(OR(Inst_typ="Vug og BH",Inst_typ="Kombi"),'2. Børn_indtast'!D497,0))))</f>
        <v>0</v>
      </c>
      <c r="E497" s="24" t="str">
        <f>IF('2. Børn_indtast'!E497="","",'2. Børn_indtast'!E497)</f>
        <v/>
      </c>
      <c r="F497" s="24" t="str">
        <f>IF('2. Børn_indtast'!F497="","",'2. Børn_indtast'!F497)</f>
        <v/>
      </c>
      <c r="G497" s="24" t="str">
        <f>IF('2. Børn_indtast'!G497="","",'2. Børn_indtast'!G497)</f>
        <v/>
      </c>
      <c r="H497" s="25" t="str">
        <f>IF('2. Børn_indtast'!H497="","",'2. Børn_indtast'!H497)</f>
        <v/>
      </c>
      <c r="I497" s="19" t="str">
        <f t="shared" si="118"/>
        <v>-</v>
      </c>
      <c r="J497" s="21" t="str">
        <f t="shared" si="119"/>
        <v>-</v>
      </c>
      <c r="K497" s="27">
        <f t="shared" si="120"/>
        <v>0</v>
      </c>
      <c r="L497" s="27">
        <f t="shared" si="121"/>
        <v>0</v>
      </c>
      <c r="M497" s="10">
        <f t="shared" si="122"/>
        <v>0</v>
      </c>
      <c r="N497" s="30">
        <f t="shared" si="123"/>
        <v>0</v>
      </c>
      <c r="O497" s="10">
        <f t="shared" si="124"/>
        <v>0</v>
      </c>
      <c r="P497" s="30">
        <f t="shared" si="125"/>
        <v>0</v>
      </c>
      <c r="Q497" s="27">
        <f t="shared" si="126"/>
        <v>0</v>
      </c>
      <c r="R497" s="38">
        <f t="shared" si="127"/>
        <v>0</v>
      </c>
      <c r="S497" s="39">
        <f t="shared" si="128"/>
        <v>0</v>
      </c>
      <c r="T497" s="10">
        <f t="shared" si="129"/>
        <v>0</v>
      </c>
      <c r="U497" s="30">
        <f t="shared" si="130"/>
        <v>0</v>
      </c>
      <c r="V497" s="22">
        <f t="shared" si="131"/>
        <v>0</v>
      </c>
      <c r="W497" s="22">
        <f t="shared" si="132"/>
        <v>0</v>
      </c>
      <c r="X497" s="22">
        <f t="shared" si="133"/>
        <v>0</v>
      </c>
    </row>
    <row r="498" spans="3:24" x14ac:dyDescent="0.3">
      <c r="C498" s="23" t="str">
        <f>IF('2. Børn_indtast'!C498="","",'2. Børn_indtast'!C498)</f>
        <v/>
      </c>
      <c r="D498" s="25">
        <f>IF(Inst_typ="Vuggestue","Vuggestue",IF(Inst_typ="Børnehave","Børnehave",IF(Inst_typ="Aldersintegreret institution","Aldersintegreret institution",IF(OR(Inst_typ="Vug og BH",Inst_typ="Kombi"),'2. Børn_indtast'!D498,0))))</f>
        <v>0</v>
      </c>
      <c r="E498" s="24" t="str">
        <f>IF('2. Børn_indtast'!E498="","",'2. Børn_indtast'!E498)</f>
        <v/>
      </c>
      <c r="F498" s="24" t="str">
        <f>IF('2. Børn_indtast'!F498="","",'2. Børn_indtast'!F498)</f>
        <v/>
      </c>
      <c r="G498" s="24" t="str">
        <f>IF('2. Børn_indtast'!G498="","",'2. Børn_indtast'!G498)</f>
        <v/>
      </c>
      <c r="H498" s="25" t="str">
        <f>IF('2. Børn_indtast'!H498="","",'2. Børn_indtast'!H498)</f>
        <v/>
      </c>
      <c r="I498" s="19" t="str">
        <f t="shared" si="118"/>
        <v>-</v>
      </c>
      <c r="J498" s="21" t="str">
        <f t="shared" si="119"/>
        <v>-</v>
      </c>
      <c r="K498" s="27">
        <f t="shared" si="120"/>
        <v>0</v>
      </c>
      <c r="L498" s="27">
        <f t="shared" si="121"/>
        <v>0</v>
      </c>
      <c r="M498" s="10">
        <f t="shared" si="122"/>
        <v>0</v>
      </c>
      <c r="N498" s="30">
        <f t="shared" si="123"/>
        <v>0</v>
      </c>
      <c r="O498" s="10">
        <f t="shared" si="124"/>
        <v>0</v>
      </c>
      <c r="P498" s="30">
        <f t="shared" si="125"/>
        <v>0</v>
      </c>
      <c r="Q498" s="27">
        <f t="shared" si="126"/>
        <v>0</v>
      </c>
      <c r="R498" s="38">
        <f t="shared" si="127"/>
        <v>0</v>
      </c>
      <c r="S498" s="39">
        <f t="shared" si="128"/>
        <v>0</v>
      </c>
      <c r="T498" s="10">
        <f t="shared" si="129"/>
        <v>0</v>
      </c>
      <c r="U498" s="30">
        <f t="shared" si="130"/>
        <v>0</v>
      </c>
      <c r="V498" s="22">
        <f t="shared" si="131"/>
        <v>0</v>
      </c>
      <c r="W498" s="22">
        <f t="shared" si="132"/>
        <v>0</v>
      </c>
      <c r="X498" s="22">
        <f t="shared" si="133"/>
        <v>0</v>
      </c>
    </row>
    <row r="499" spans="3:24" x14ac:dyDescent="0.3">
      <c r="C499" s="23" t="str">
        <f>IF('2. Børn_indtast'!C499="","",'2. Børn_indtast'!C499)</f>
        <v/>
      </c>
      <c r="D499" s="25">
        <f>IF(Inst_typ="Vuggestue","Vuggestue",IF(Inst_typ="Børnehave","Børnehave",IF(Inst_typ="Aldersintegreret institution","Aldersintegreret institution",IF(OR(Inst_typ="Vug og BH",Inst_typ="Kombi"),'2. Børn_indtast'!D499,0))))</f>
        <v>0</v>
      </c>
      <c r="E499" s="24" t="str">
        <f>IF('2. Børn_indtast'!E499="","",'2. Børn_indtast'!E499)</f>
        <v/>
      </c>
      <c r="F499" s="24" t="str">
        <f>IF('2. Børn_indtast'!F499="","",'2. Børn_indtast'!F499)</f>
        <v/>
      </c>
      <c r="G499" s="24" t="str">
        <f>IF('2. Børn_indtast'!G499="","",'2. Børn_indtast'!G499)</f>
        <v/>
      </c>
      <c r="H499" s="25" t="str">
        <f>IF('2. Børn_indtast'!H499="","",'2. Børn_indtast'!H499)</f>
        <v/>
      </c>
      <c r="I499" s="19" t="str">
        <f t="shared" si="118"/>
        <v>-</v>
      </c>
      <c r="J499" s="21" t="str">
        <f t="shared" si="119"/>
        <v>-</v>
      </c>
      <c r="K499" s="27">
        <f t="shared" si="120"/>
        <v>0</v>
      </c>
      <c r="L499" s="27">
        <f t="shared" si="121"/>
        <v>0</v>
      </c>
      <c r="M499" s="10">
        <f t="shared" si="122"/>
        <v>0</v>
      </c>
      <c r="N499" s="30">
        <f t="shared" si="123"/>
        <v>0</v>
      </c>
      <c r="O499" s="10">
        <f t="shared" si="124"/>
        <v>0</v>
      </c>
      <c r="P499" s="30">
        <f t="shared" si="125"/>
        <v>0</v>
      </c>
      <c r="Q499" s="27">
        <f t="shared" si="126"/>
        <v>0</v>
      </c>
      <c r="R499" s="38">
        <f t="shared" si="127"/>
        <v>0</v>
      </c>
      <c r="S499" s="39">
        <f t="shared" si="128"/>
        <v>0</v>
      </c>
      <c r="T499" s="10">
        <f t="shared" si="129"/>
        <v>0</v>
      </c>
      <c r="U499" s="30">
        <f t="shared" si="130"/>
        <v>0</v>
      </c>
      <c r="V499" s="22">
        <f t="shared" si="131"/>
        <v>0</v>
      </c>
      <c r="W499" s="22">
        <f t="shared" si="132"/>
        <v>0</v>
      </c>
      <c r="X499" s="22">
        <f t="shared" si="133"/>
        <v>0</v>
      </c>
    </row>
    <row r="500" spans="3:24" x14ac:dyDescent="0.3">
      <c r="C500" s="23" t="str">
        <f>IF('2. Børn_indtast'!C500="","",'2. Børn_indtast'!C500)</f>
        <v/>
      </c>
      <c r="D500" s="25">
        <f>IF(Inst_typ="Vuggestue","Vuggestue",IF(Inst_typ="Børnehave","Børnehave",IF(Inst_typ="Aldersintegreret institution","Aldersintegreret institution",IF(OR(Inst_typ="Vug og BH",Inst_typ="Kombi"),'2. Børn_indtast'!D500,0))))</f>
        <v>0</v>
      </c>
      <c r="E500" s="24" t="str">
        <f>IF('2. Børn_indtast'!E500="","",'2. Børn_indtast'!E500)</f>
        <v/>
      </c>
      <c r="F500" s="24" t="str">
        <f>IF('2. Børn_indtast'!F500="","",'2. Børn_indtast'!F500)</f>
        <v/>
      </c>
      <c r="G500" s="24" t="str">
        <f>IF('2. Børn_indtast'!G500="","",'2. Børn_indtast'!G500)</f>
        <v/>
      </c>
      <c r="H500" s="25" t="str">
        <f>IF('2. Børn_indtast'!H500="","",'2. Børn_indtast'!H500)</f>
        <v/>
      </c>
      <c r="I500" s="19" t="str">
        <f t="shared" si="118"/>
        <v>-</v>
      </c>
      <c r="J500" s="21" t="str">
        <f t="shared" si="119"/>
        <v>-</v>
      </c>
      <c r="K500" s="27">
        <f t="shared" si="120"/>
        <v>0</v>
      </c>
      <c r="L500" s="27">
        <f t="shared" si="121"/>
        <v>0</v>
      </c>
      <c r="M500" s="10">
        <f t="shared" si="122"/>
        <v>0</v>
      </c>
      <c r="N500" s="30">
        <f t="shared" si="123"/>
        <v>0</v>
      </c>
      <c r="O500" s="10">
        <f t="shared" si="124"/>
        <v>0</v>
      </c>
      <c r="P500" s="30">
        <f t="shared" si="125"/>
        <v>0</v>
      </c>
      <c r="Q500" s="27">
        <f t="shared" si="126"/>
        <v>0</v>
      </c>
      <c r="R500" s="38">
        <f t="shared" si="127"/>
        <v>0</v>
      </c>
      <c r="S500" s="39">
        <f t="shared" si="128"/>
        <v>0</v>
      </c>
      <c r="T500" s="10">
        <f t="shared" si="129"/>
        <v>0</v>
      </c>
      <c r="U500" s="30">
        <f t="shared" si="130"/>
        <v>0</v>
      </c>
      <c r="V500" s="22">
        <f t="shared" si="131"/>
        <v>0</v>
      </c>
      <c r="W500" s="22">
        <f t="shared" si="132"/>
        <v>0</v>
      </c>
      <c r="X500" s="22">
        <f t="shared" si="133"/>
        <v>0</v>
      </c>
    </row>
    <row r="501" spans="3:24" x14ac:dyDescent="0.3">
      <c r="C501" s="23" t="str">
        <f>IF('2. Børn_indtast'!C501="","",'2. Børn_indtast'!C501)</f>
        <v/>
      </c>
      <c r="D501" s="25">
        <f>IF(Inst_typ="Vuggestue","Vuggestue",IF(Inst_typ="Børnehave","Børnehave",IF(Inst_typ="Aldersintegreret institution","Aldersintegreret institution",IF(OR(Inst_typ="Vug og BH",Inst_typ="Kombi"),'2. Børn_indtast'!D501,0))))</f>
        <v>0</v>
      </c>
      <c r="E501" s="24" t="str">
        <f>IF('2. Børn_indtast'!E501="","",'2. Børn_indtast'!E501)</f>
        <v/>
      </c>
      <c r="F501" s="24" t="str">
        <f>IF('2. Børn_indtast'!F501="","",'2. Børn_indtast'!F501)</f>
        <v/>
      </c>
      <c r="G501" s="24" t="str">
        <f>IF('2. Børn_indtast'!G501="","",'2. Børn_indtast'!G501)</f>
        <v/>
      </c>
      <c r="H501" s="25" t="str">
        <f>IF('2. Børn_indtast'!H501="","",'2. Børn_indtast'!H501)</f>
        <v/>
      </c>
      <c r="I501" s="19" t="str">
        <f t="shared" si="118"/>
        <v>-</v>
      </c>
      <c r="J501" s="21" t="str">
        <f t="shared" si="119"/>
        <v>-</v>
      </c>
      <c r="K501" s="27">
        <f t="shared" si="120"/>
        <v>0</v>
      </c>
      <c r="L501" s="27">
        <f t="shared" si="121"/>
        <v>0</v>
      </c>
      <c r="M501" s="10">
        <f t="shared" si="122"/>
        <v>0</v>
      </c>
      <c r="N501" s="30">
        <f t="shared" si="123"/>
        <v>0</v>
      </c>
      <c r="O501" s="10">
        <f t="shared" si="124"/>
        <v>0</v>
      </c>
      <c r="P501" s="30">
        <f t="shared" si="125"/>
        <v>0</v>
      </c>
      <c r="Q501" s="27">
        <f t="shared" si="126"/>
        <v>0</v>
      </c>
      <c r="R501" s="38">
        <f t="shared" si="127"/>
        <v>0</v>
      </c>
      <c r="S501" s="39">
        <f t="shared" si="128"/>
        <v>0</v>
      </c>
      <c r="T501" s="10">
        <f t="shared" si="129"/>
        <v>0</v>
      </c>
      <c r="U501" s="30">
        <f t="shared" si="130"/>
        <v>0</v>
      </c>
      <c r="V501" s="22">
        <f t="shared" si="131"/>
        <v>0</v>
      </c>
      <c r="W501" s="22">
        <f t="shared" si="132"/>
        <v>0</v>
      </c>
      <c r="X501" s="22">
        <f t="shared" si="133"/>
        <v>0</v>
      </c>
    </row>
    <row r="502" spans="3:24" x14ac:dyDescent="0.3">
      <c r="C502" s="23" t="str">
        <f>IF('2. Børn_indtast'!C502="","",'2. Børn_indtast'!C502)</f>
        <v/>
      </c>
      <c r="D502" s="25">
        <f>IF(Inst_typ="Vuggestue","Vuggestue",IF(Inst_typ="Børnehave","Børnehave",IF(Inst_typ="Aldersintegreret institution","Aldersintegreret institution",IF(OR(Inst_typ="Vug og BH",Inst_typ="Kombi"),'2. Børn_indtast'!D502,0))))</f>
        <v>0</v>
      </c>
      <c r="E502" s="24" t="str">
        <f>IF('2. Børn_indtast'!E502="","",'2. Børn_indtast'!E502)</f>
        <v/>
      </c>
      <c r="F502" s="24" t="str">
        <f>IF('2. Børn_indtast'!F502="","",'2. Børn_indtast'!F502)</f>
        <v/>
      </c>
      <c r="G502" s="24" t="str">
        <f>IF('2. Børn_indtast'!G502="","",'2. Børn_indtast'!G502)</f>
        <v/>
      </c>
      <c r="H502" s="25" t="str">
        <f>IF('2. Børn_indtast'!H502="","",'2. Børn_indtast'!H502)</f>
        <v/>
      </c>
      <c r="I502" s="19" t="str">
        <f t="shared" si="118"/>
        <v>-</v>
      </c>
      <c r="J502" s="21" t="str">
        <f t="shared" si="119"/>
        <v>-</v>
      </c>
      <c r="K502" s="27">
        <f t="shared" si="120"/>
        <v>0</v>
      </c>
      <c r="L502" s="27">
        <f t="shared" si="121"/>
        <v>0</v>
      </c>
      <c r="M502" s="10">
        <f t="shared" si="122"/>
        <v>0</v>
      </c>
      <c r="N502" s="30">
        <f t="shared" si="123"/>
        <v>0</v>
      </c>
      <c r="O502" s="10">
        <f t="shared" si="124"/>
        <v>0</v>
      </c>
      <c r="P502" s="30">
        <f t="shared" si="125"/>
        <v>0</v>
      </c>
      <c r="Q502" s="27">
        <f t="shared" si="126"/>
        <v>0</v>
      </c>
      <c r="R502" s="38">
        <f t="shared" si="127"/>
        <v>0</v>
      </c>
      <c r="S502" s="39">
        <f t="shared" si="128"/>
        <v>0</v>
      </c>
      <c r="T502" s="10">
        <f t="shared" si="129"/>
        <v>0</v>
      </c>
      <c r="U502" s="30">
        <f t="shared" si="130"/>
        <v>0</v>
      </c>
      <c r="V502" s="22">
        <f t="shared" si="131"/>
        <v>0</v>
      </c>
      <c r="W502" s="22">
        <f t="shared" si="132"/>
        <v>0</v>
      </c>
      <c r="X502" s="22">
        <f t="shared" si="133"/>
        <v>0</v>
      </c>
    </row>
    <row r="503" spans="3:24" x14ac:dyDescent="0.3">
      <c r="C503" s="23" t="str">
        <f>IF('2. Børn_indtast'!C503="","",'2. Børn_indtast'!C503)</f>
        <v/>
      </c>
      <c r="D503" s="25">
        <f>IF(Inst_typ="Vuggestue","Vuggestue",IF(Inst_typ="Børnehave","Børnehave",IF(Inst_typ="Aldersintegreret institution","Aldersintegreret institution",IF(OR(Inst_typ="Vug og BH",Inst_typ="Kombi"),'2. Børn_indtast'!D503,0))))</f>
        <v>0</v>
      </c>
      <c r="E503" s="24" t="str">
        <f>IF('2. Børn_indtast'!E503="","",'2. Børn_indtast'!E503)</f>
        <v/>
      </c>
      <c r="F503" s="24" t="str">
        <f>IF('2. Børn_indtast'!F503="","",'2. Børn_indtast'!F503)</f>
        <v/>
      </c>
      <c r="G503" s="24" t="str">
        <f>IF('2. Børn_indtast'!G503="","",'2. Børn_indtast'!G503)</f>
        <v/>
      </c>
      <c r="H503" s="25" t="str">
        <f>IF('2. Børn_indtast'!H503="","",'2. Børn_indtast'!H503)</f>
        <v/>
      </c>
      <c r="I503" s="19" t="str">
        <f t="shared" si="118"/>
        <v>-</v>
      </c>
      <c r="J503" s="21" t="str">
        <f t="shared" si="119"/>
        <v>-</v>
      </c>
      <c r="K503" s="27">
        <f t="shared" si="120"/>
        <v>0</v>
      </c>
      <c r="L503" s="27">
        <f t="shared" si="121"/>
        <v>0</v>
      </c>
      <c r="M503" s="10">
        <f t="shared" si="122"/>
        <v>0</v>
      </c>
      <c r="N503" s="30">
        <f t="shared" si="123"/>
        <v>0</v>
      </c>
      <c r="O503" s="10">
        <f t="shared" si="124"/>
        <v>0</v>
      </c>
      <c r="P503" s="30">
        <f t="shared" si="125"/>
        <v>0</v>
      </c>
      <c r="Q503" s="27">
        <f t="shared" si="126"/>
        <v>0</v>
      </c>
      <c r="R503" s="38">
        <f t="shared" si="127"/>
        <v>0</v>
      </c>
      <c r="S503" s="39">
        <f t="shared" si="128"/>
        <v>0</v>
      </c>
      <c r="T503" s="10">
        <f t="shared" si="129"/>
        <v>0</v>
      </c>
      <c r="U503" s="30">
        <f t="shared" si="130"/>
        <v>0</v>
      </c>
      <c r="V503" s="22">
        <f t="shared" si="131"/>
        <v>0</v>
      </c>
      <c r="W503" s="22">
        <f t="shared" si="132"/>
        <v>0</v>
      </c>
      <c r="X503" s="22">
        <f t="shared" si="133"/>
        <v>0</v>
      </c>
    </row>
    <row r="504" spans="3:24" x14ac:dyDescent="0.3">
      <c r="C504" s="23" t="str">
        <f>IF('2. Børn_indtast'!C504="","",'2. Børn_indtast'!C504)</f>
        <v/>
      </c>
      <c r="D504" s="25">
        <f>IF(Inst_typ="Vuggestue","Vuggestue",IF(Inst_typ="Børnehave","Børnehave",IF(Inst_typ="Aldersintegreret institution","Aldersintegreret institution",IF(OR(Inst_typ="Vug og BH",Inst_typ="Kombi"),'2. Børn_indtast'!D504,0))))</f>
        <v>0</v>
      </c>
      <c r="E504" s="24" t="str">
        <f>IF('2. Børn_indtast'!E504="","",'2. Børn_indtast'!E504)</f>
        <v/>
      </c>
      <c r="F504" s="24" t="str">
        <f>IF('2. Børn_indtast'!F504="","",'2. Børn_indtast'!F504)</f>
        <v/>
      </c>
      <c r="G504" s="24" t="str">
        <f>IF('2. Børn_indtast'!G504="","",'2. Børn_indtast'!G504)</f>
        <v/>
      </c>
      <c r="H504" s="25" t="str">
        <f>IF('2. Børn_indtast'!H504="","",'2. Børn_indtast'!H504)</f>
        <v/>
      </c>
      <c r="I504" s="19" t="str">
        <f t="shared" si="118"/>
        <v>-</v>
      </c>
      <c r="J504" s="21" t="str">
        <f t="shared" si="119"/>
        <v>-</v>
      </c>
      <c r="K504" s="27">
        <f t="shared" si="120"/>
        <v>0</v>
      </c>
      <c r="L504" s="27">
        <f t="shared" si="121"/>
        <v>0</v>
      </c>
      <c r="M504" s="10">
        <f t="shared" si="122"/>
        <v>0</v>
      </c>
      <c r="N504" s="30">
        <f t="shared" si="123"/>
        <v>0</v>
      </c>
      <c r="O504" s="10">
        <f t="shared" si="124"/>
        <v>0</v>
      </c>
      <c r="P504" s="30">
        <f t="shared" si="125"/>
        <v>0</v>
      </c>
      <c r="Q504" s="27">
        <f t="shared" si="126"/>
        <v>0</v>
      </c>
      <c r="R504" s="38">
        <f t="shared" si="127"/>
        <v>0</v>
      </c>
      <c r="S504" s="39">
        <f t="shared" si="128"/>
        <v>0</v>
      </c>
      <c r="T504" s="10">
        <f t="shared" si="129"/>
        <v>0</v>
      </c>
      <c r="U504" s="30">
        <f t="shared" si="130"/>
        <v>0</v>
      </c>
      <c r="V504" s="22">
        <f t="shared" si="131"/>
        <v>0</v>
      </c>
      <c r="W504" s="22">
        <f t="shared" si="132"/>
        <v>0</v>
      </c>
      <c r="X504" s="22">
        <f t="shared" si="133"/>
        <v>0</v>
      </c>
    </row>
    <row r="505" spans="3:24" x14ac:dyDescent="0.3">
      <c r="C505" s="23" t="str">
        <f>IF('2. Børn_indtast'!C505="","",'2. Børn_indtast'!C505)</f>
        <v/>
      </c>
      <c r="D505" s="25">
        <f>IF(Inst_typ="Vuggestue","Vuggestue",IF(Inst_typ="Børnehave","Børnehave",IF(Inst_typ="Aldersintegreret institution","Aldersintegreret institution",IF(OR(Inst_typ="Vug og BH",Inst_typ="Kombi"),'2. Børn_indtast'!D505,0))))</f>
        <v>0</v>
      </c>
      <c r="E505" s="24" t="str">
        <f>IF('2. Børn_indtast'!E505="","",'2. Børn_indtast'!E505)</f>
        <v/>
      </c>
      <c r="F505" s="24" t="str">
        <f>IF('2. Børn_indtast'!F505="","",'2. Børn_indtast'!F505)</f>
        <v/>
      </c>
      <c r="G505" s="24" t="str">
        <f>IF('2. Børn_indtast'!G505="","",'2. Børn_indtast'!G505)</f>
        <v/>
      </c>
      <c r="H505" s="25" t="str">
        <f>IF('2. Børn_indtast'!H505="","",'2. Børn_indtast'!H505)</f>
        <v/>
      </c>
      <c r="I505" s="19" t="str">
        <f t="shared" si="118"/>
        <v>-</v>
      </c>
      <c r="J505" s="21" t="str">
        <f t="shared" si="119"/>
        <v>-</v>
      </c>
      <c r="K505" s="27">
        <f t="shared" si="120"/>
        <v>0</v>
      </c>
      <c r="L505" s="27">
        <f t="shared" si="121"/>
        <v>0</v>
      </c>
      <c r="M505" s="10">
        <f t="shared" si="122"/>
        <v>0</v>
      </c>
      <c r="N505" s="30">
        <f t="shared" si="123"/>
        <v>0</v>
      </c>
      <c r="O505" s="10">
        <f t="shared" si="124"/>
        <v>0</v>
      </c>
      <c r="P505" s="30">
        <f t="shared" si="125"/>
        <v>0</v>
      </c>
      <c r="Q505" s="27">
        <f t="shared" si="126"/>
        <v>0</v>
      </c>
      <c r="R505" s="38">
        <f t="shared" si="127"/>
        <v>0</v>
      </c>
      <c r="S505" s="39">
        <f t="shared" si="128"/>
        <v>0</v>
      </c>
      <c r="T505" s="10">
        <f t="shared" si="129"/>
        <v>0</v>
      </c>
      <c r="U505" s="30">
        <f t="shared" si="130"/>
        <v>0</v>
      </c>
      <c r="V505" s="22">
        <f t="shared" si="131"/>
        <v>0</v>
      </c>
      <c r="W505" s="22">
        <f t="shared" si="132"/>
        <v>0</v>
      </c>
      <c r="X505" s="22">
        <f t="shared" si="133"/>
        <v>0</v>
      </c>
    </row>
    <row r="506" spans="3:24" x14ac:dyDescent="0.3">
      <c r="C506" s="23" t="str">
        <f>IF('2. Børn_indtast'!C506="","",'2. Børn_indtast'!C506)</f>
        <v/>
      </c>
      <c r="D506" s="25">
        <f>IF(Inst_typ="Vuggestue","Vuggestue",IF(Inst_typ="Børnehave","Børnehave",IF(Inst_typ="Aldersintegreret institution","Aldersintegreret institution",IF(OR(Inst_typ="Vug og BH",Inst_typ="Kombi"),'2. Børn_indtast'!D506,0))))</f>
        <v>0</v>
      </c>
      <c r="E506" s="24" t="str">
        <f>IF('2. Børn_indtast'!E506="","",'2. Børn_indtast'!E506)</f>
        <v/>
      </c>
      <c r="F506" s="24" t="str">
        <f>IF('2. Børn_indtast'!F506="","",'2. Børn_indtast'!F506)</f>
        <v/>
      </c>
      <c r="G506" s="24" t="str">
        <f>IF('2. Børn_indtast'!G506="","",'2. Børn_indtast'!G506)</f>
        <v/>
      </c>
      <c r="H506" s="25" t="str">
        <f>IF('2. Børn_indtast'!H506="","",'2. Børn_indtast'!H506)</f>
        <v/>
      </c>
      <c r="I506" s="19" t="str">
        <f t="shared" si="118"/>
        <v>-</v>
      </c>
      <c r="J506" s="21" t="str">
        <f t="shared" si="119"/>
        <v>-</v>
      </c>
      <c r="K506" s="27">
        <f t="shared" si="120"/>
        <v>0</v>
      </c>
      <c r="L506" s="27">
        <f t="shared" si="121"/>
        <v>0</v>
      </c>
      <c r="M506" s="10">
        <f t="shared" si="122"/>
        <v>0</v>
      </c>
      <c r="N506" s="30">
        <f t="shared" si="123"/>
        <v>0</v>
      </c>
      <c r="O506" s="10">
        <f t="shared" si="124"/>
        <v>0</v>
      </c>
      <c r="P506" s="30">
        <f t="shared" si="125"/>
        <v>0</v>
      </c>
      <c r="Q506" s="27">
        <f t="shared" si="126"/>
        <v>0</v>
      </c>
      <c r="R506" s="38">
        <f t="shared" si="127"/>
        <v>0</v>
      </c>
      <c r="S506" s="39">
        <f t="shared" si="128"/>
        <v>0</v>
      </c>
      <c r="T506" s="10">
        <f t="shared" si="129"/>
        <v>0</v>
      </c>
      <c r="U506" s="30">
        <f t="shared" si="130"/>
        <v>0</v>
      </c>
      <c r="V506" s="22">
        <f t="shared" si="131"/>
        <v>0</v>
      </c>
      <c r="W506" s="22">
        <f t="shared" si="132"/>
        <v>0</v>
      </c>
      <c r="X506" s="22">
        <f t="shared" si="133"/>
        <v>0</v>
      </c>
    </row>
    <row r="507" spans="3:24" x14ac:dyDescent="0.3">
      <c r="C507" s="23" t="str">
        <f>IF('2. Børn_indtast'!C507="","",'2. Børn_indtast'!C507)</f>
        <v/>
      </c>
      <c r="D507" s="25">
        <f>IF(Inst_typ="Vuggestue","Vuggestue",IF(Inst_typ="Børnehave","Børnehave",IF(Inst_typ="Aldersintegreret institution","Aldersintegreret institution",IF(OR(Inst_typ="Vug og BH",Inst_typ="Kombi"),'2. Børn_indtast'!D507,0))))</f>
        <v>0</v>
      </c>
      <c r="E507" s="24" t="str">
        <f>IF('2. Børn_indtast'!E507="","",'2. Børn_indtast'!E507)</f>
        <v/>
      </c>
      <c r="F507" s="24" t="str">
        <f>IF('2. Børn_indtast'!F507="","",'2. Børn_indtast'!F507)</f>
        <v/>
      </c>
      <c r="G507" s="24" t="str">
        <f>IF('2. Børn_indtast'!G507="","",'2. Børn_indtast'!G507)</f>
        <v/>
      </c>
      <c r="H507" s="25" t="str">
        <f>IF('2. Børn_indtast'!H507="","",'2. Børn_indtast'!H507)</f>
        <v/>
      </c>
      <c r="I507" s="19" t="str">
        <f t="shared" si="118"/>
        <v>-</v>
      </c>
      <c r="J507" s="21" t="str">
        <f t="shared" si="119"/>
        <v>-</v>
      </c>
      <c r="K507" s="27">
        <f t="shared" si="120"/>
        <v>0</v>
      </c>
      <c r="L507" s="27">
        <f t="shared" si="121"/>
        <v>0</v>
      </c>
      <c r="M507" s="10">
        <f t="shared" si="122"/>
        <v>0</v>
      </c>
      <c r="N507" s="30">
        <f t="shared" si="123"/>
        <v>0</v>
      </c>
      <c r="O507" s="10">
        <f t="shared" si="124"/>
        <v>0</v>
      </c>
      <c r="P507" s="30">
        <f t="shared" si="125"/>
        <v>0</v>
      </c>
      <c r="Q507" s="27">
        <f t="shared" si="126"/>
        <v>0</v>
      </c>
      <c r="R507" s="38">
        <f t="shared" si="127"/>
        <v>0</v>
      </c>
      <c r="S507" s="39">
        <f t="shared" si="128"/>
        <v>0</v>
      </c>
      <c r="T507" s="10">
        <f t="shared" si="129"/>
        <v>0</v>
      </c>
      <c r="U507" s="30">
        <f t="shared" si="130"/>
        <v>0</v>
      </c>
      <c r="V507" s="22">
        <f t="shared" si="131"/>
        <v>0</v>
      </c>
      <c r="W507" s="22">
        <f t="shared" si="132"/>
        <v>0</v>
      </c>
      <c r="X507" s="22">
        <f t="shared" si="133"/>
        <v>0</v>
      </c>
    </row>
    <row r="508" spans="3:24" x14ac:dyDescent="0.3">
      <c r="C508" s="23" t="str">
        <f>IF('2. Børn_indtast'!C508="","",'2. Børn_indtast'!C508)</f>
        <v/>
      </c>
      <c r="D508" s="25">
        <f>IF(Inst_typ="Vuggestue","Vuggestue",IF(Inst_typ="Børnehave","Børnehave",IF(Inst_typ="Aldersintegreret institution","Aldersintegreret institution",IF(OR(Inst_typ="Vug og BH",Inst_typ="Kombi"),'2. Børn_indtast'!D508,0))))</f>
        <v>0</v>
      </c>
      <c r="E508" s="24" t="str">
        <f>IF('2. Børn_indtast'!E508="","",'2. Børn_indtast'!E508)</f>
        <v/>
      </c>
      <c r="F508" s="24" t="str">
        <f>IF('2. Børn_indtast'!F508="","",'2. Børn_indtast'!F508)</f>
        <v/>
      </c>
      <c r="G508" s="24" t="str">
        <f>IF('2. Børn_indtast'!G508="","",'2. Børn_indtast'!G508)</f>
        <v/>
      </c>
      <c r="H508" s="25" t="str">
        <f>IF('2. Børn_indtast'!H508="","",'2. Børn_indtast'!H508)</f>
        <v/>
      </c>
      <c r="I508" s="19" t="str">
        <f t="shared" si="118"/>
        <v>-</v>
      </c>
      <c r="J508" s="21" t="str">
        <f t="shared" si="119"/>
        <v>-</v>
      </c>
      <c r="K508" s="27">
        <f t="shared" si="120"/>
        <v>0</v>
      </c>
      <c r="L508" s="27">
        <f t="shared" si="121"/>
        <v>0</v>
      </c>
      <c r="M508" s="10">
        <f t="shared" si="122"/>
        <v>0</v>
      </c>
      <c r="N508" s="30">
        <f t="shared" si="123"/>
        <v>0</v>
      </c>
      <c r="O508" s="10">
        <f t="shared" si="124"/>
        <v>0</v>
      </c>
      <c r="P508" s="30">
        <f t="shared" si="125"/>
        <v>0</v>
      </c>
      <c r="Q508" s="27">
        <f t="shared" si="126"/>
        <v>0</v>
      </c>
      <c r="R508" s="38">
        <f t="shared" si="127"/>
        <v>0</v>
      </c>
      <c r="S508" s="39">
        <f t="shared" si="128"/>
        <v>0</v>
      </c>
      <c r="T508" s="10">
        <f t="shared" si="129"/>
        <v>0</v>
      </c>
      <c r="U508" s="30">
        <f t="shared" si="130"/>
        <v>0</v>
      </c>
      <c r="V508" s="22">
        <f t="shared" si="131"/>
        <v>0</v>
      </c>
      <c r="W508" s="22">
        <f t="shared" si="132"/>
        <v>0</v>
      </c>
      <c r="X508" s="22">
        <f t="shared" si="133"/>
        <v>0</v>
      </c>
    </row>
    <row r="509" spans="3:24" x14ac:dyDescent="0.3">
      <c r="C509" s="23" t="str">
        <f>IF('2. Børn_indtast'!C509="","",'2. Børn_indtast'!C509)</f>
        <v/>
      </c>
      <c r="D509" s="25">
        <f>IF(Inst_typ="Vuggestue","Vuggestue",IF(Inst_typ="Børnehave","Børnehave",IF(Inst_typ="Aldersintegreret institution","Aldersintegreret institution",IF(OR(Inst_typ="Vug og BH",Inst_typ="Kombi"),'2. Børn_indtast'!D509,0))))</f>
        <v>0</v>
      </c>
      <c r="E509" s="24" t="str">
        <f>IF('2. Børn_indtast'!E509="","",'2. Børn_indtast'!E509)</f>
        <v/>
      </c>
      <c r="F509" s="24" t="str">
        <f>IF('2. Børn_indtast'!F509="","",'2. Børn_indtast'!F509)</f>
        <v/>
      </c>
      <c r="G509" s="24" t="str">
        <f>IF('2. Børn_indtast'!G509="","",'2. Børn_indtast'!G509)</f>
        <v/>
      </c>
      <c r="H509" s="25" t="str">
        <f>IF('2. Børn_indtast'!H509="","",'2. Børn_indtast'!H509)</f>
        <v/>
      </c>
      <c r="I509" s="19" t="str">
        <f t="shared" si="118"/>
        <v>-</v>
      </c>
      <c r="J509" s="21" t="str">
        <f t="shared" si="119"/>
        <v>-</v>
      </c>
      <c r="K509" s="27">
        <f t="shared" si="120"/>
        <v>0</v>
      </c>
      <c r="L509" s="27">
        <f t="shared" si="121"/>
        <v>0</v>
      </c>
      <c r="M509" s="10">
        <f t="shared" si="122"/>
        <v>0</v>
      </c>
      <c r="N509" s="30">
        <f t="shared" si="123"/>
        <v>0</v>
      </c>
      <c r="O509" s="10">
        <f t="shared" si="124"/>
        <v>0</v>
      </c>
      <c r="P509" s="30">
        <f t="shared" si="125"/>
        <v>0</v>
      </c>
      <c r="Q509" s="27">
        <f t="shared" si="126"/>
        <v>0</v>
      </c>
      <c r="R509" s="38">
        <f t="shared" si="127"/>
        <v>0</v>
      </c>
      <c r="S509" s="39">
        <f t="shared" si="128"/>
        <v>0</v>
      </c>
      <c r="T509" s="10">
        <f t="shared" si="129"/>
        <v>0</v>
      </c>
      <c r="U509" s="30">
        <f t="shared" si="130"/>
        <v>0</v>
      </c>
      <c r="V509" s="22">
        <f t="shared" si="131"/>
        <v>0</v>
      </c>
      <c r="W509" s="22">
        <f t="shared" si="132"/>
        <v>0</v>
      </c>
      <c r="X509" s="22">
        <f t="shared" si="133"/>
        <v>0</v>
      </c>
    </row>
    <row r="510" spans="3:24" x14ac:dyDescent="0.3">
      <c r="C510" s="23" t="str">
        <f>IF('2. Børn_indtast'!C510="","",'2. Børn_indtast'!C510)</f>
        <v/>
      </c>
      <c r="D510" s="25">
        <f>IF(Inst_typ="Vuggestue","Vuggestue",IF(Inst_typ="Børnehave","Børnehave",IF(Inst_typ="Aldersintegreret institution","Aldersintegreret institution",IF(OR(Inst_typ="Vug og BH",Inst_typ="Kombi"),'2. Børn_indtast'!D510,0))))</f>
        <v>0</v>
      </c>
      <c r="E510" s="24" t="str">
        <f>IF('2. Børn_indtast'!E510="","",'2. Børn_indtast'!E510)</f>
        <v/>
      </c>
      <c r="F510" s="24" t="str">
        <f>IF('2. Børn_indtast'!F510="","",'2. Børn_indtast'!F510)</f>
        <v/>
      </c>
      <c r="G510" s="24" t="str">
        <f>IF('2. Børn_indtast'!G510="","",'2. Børn_indtast'!G510)</f>
        <v/>
      </c>
      <c r="H510" s="25" t="str">
        <f>IF('2. Børn_indtast'!H510="","",'2. Børn_indtast'!H510)</f>
        <v/>
      </c>
      <c r="I510" s="19" t="str">
        <f t="shared" si="118"/>
        <v>-</v>
      </c>
      <c r="J510" s="21" t="str">
        <f t="shared" si="119"/>
        <v>-</v>
      </c>
      <c r="K510" s="27">
        <f t="shared" si="120"/>
        <v>0</v>
      </c>
      <c r="L510" s="27">
        <f t="shared" si="121"/>
        <v>0</v>
      </c>
      <c r="M510" s="10">
        <f t="shared" si="122"/>
        <v>0</v>
      </c>
      <c r="N510" s="30">
        <f t="shared" si="123"/>
        <v>0</v>
      </c>
      <c r="O510" s="10">
        <f t="shared" si="124"/>
        <v>0</v>
      </c>
      <c r="P510" s="30">
        <f t="shared" si="125"/>
        <v>0</v>
      </c>
      <c r="Q510" s="27">
        <f t="shared" si="126"/>
        <v>0</v>
      </c>
      <c r="R510" s="38">
        <f t="shared" si="127"/>
        <v>0</v>
      </c>
      <c r="S510" s="39">
        <f t="shared" si="128"/>
        <v>0</v>
      </c>
      <c r="T510" s="10">
        <f t="shared" si="129"/>
        <v>0</v>
      </c>
      <c r="U510" s="30">
        <f t="shared" si="130"/>
        <v>0</v>
      </c>
      <c r="V510" s="22">
        <f t="shared" si="131"/>
        <v>0</v>
      </c>
      <c r="W510" s="22">
        <f t="shared" si="132"/>
        <v>0</v>
      </c>
      <c r="X510" s="22">
        <f t="shared" si="133"/>
        <v>0</v>
      </c>
    </row>
    <row r="511" spans="3:24" x14ac:dyDescent="0.3">
      <c r="C511" s="23" t="str">
        <f>IF('2. Børn_indtast'!C511="","",'2. Børn_indtast'!C511)</f>
        <v/>
      </c>
      <c r="D511" s="25">
        <f>IF(Inst_typ="Vuggestue","Vuggestue",IF(Inst_typ="Børnehave","Børnehave",IF(Inst_typ="Aldersintegreret institution","Aldersintegreret institution",IF(OR(Inst_typ="Vug og BH",Inst_typ="Kombi"),'2. Børn_indtast'!D511,0))))</f>
        <v>0</v>
      </c>
      <c r="E511" s="24" t="str">
        <f>IF('2. Børn_indtast'!E511="","",'2. Børn_indtast'!E511)</f>
        <v/>
      </c>
      <c r="F511" s="24" t="str">
        <f>IF('2. Børn_indtast'!F511="","",'2. Børn_indtast'!F511)</f>
        <v/>
      </c>
      <c r="G511" s="24" t="str">
        <f>IF('2. Børn_indtast'!G511="","",'2. Børn_indtast'!G511)</f>
        <v/>
      </c>
      <c r="H511" s="25" t="str">
        <f>IF('2. Børn_indtast'!H511="","",'2. Børn_indtast'!H511)</f>
        <v/>
      </c>
      <c r="I511" s="19" t="str">
        <f t="shared" si="118"/>
        <v>-</v>
      </c>
      <c r="J511" s="21" t="str">
        <f t="shared" si="119"/>
        <v>-</v>
      </c>
      <c r="K511" s="27">
        <f t="shared" si="120"/>
        <v>0</v>
      </c>
      <c r="L511" s="27">
        <f t="shared" si="121"/>
        <v>0</v>
      </c>
      <c r="M511" s="10">
        <f t="shared" si="122"/>
        <v>0</v>
      </c>
      <c r="N511" s="30">
        <f t="shared" si="123"/>
        <v>0</v>
      </c>
      <c r="O511" s="10">
        <f t="shared" si="124"/>
        <v>0</v>
      </c>
      <c r="P511" s="30">
        <f t="shared" si="125"/>
        <v>0</v>
      </c>
      <c r="Q511" s="27">
        <f t="shared" si="126"/>
        <v>0</v>
      </c>
      <c r="R511" s="38">
        <f t="shared" si="127"/>
        <v>0</v>
      </c>
      <c r="S511" s="39">
        <f t="shared" si="128"/>
        <v>0</v>
      </c>
      <c r="T511" s="10">
        <f t="shared" si="129"/>
        <v>0</v>
      </c>
      <c r="U511" s="30">
        <f t="shared" si="130"/>
        <v>0</v>
      </c>
      <c r="V511" s="22">
        <f t="shared" si="131"/>
        <v>0</v>
      </c>
      <c r="W511" s="22">
        <f t="shared" si="132"/>
        <v>0</v>
      </c>
      <c r="X511" s="22">
        <f t="shared" si="133"/>
        <v>0</v>
      </c>
    </row>
    <row r="512" spans="3:24" x14ac:dyDescent="0.3">
      <c r="C512" s="23" t="str">
        <f>IF('2. Børn_indtast'!C512="","",'2. Børn_indtast'!C512)</f>
        <v/>
      </c>
      <c r="D512" s="25">
        <f>IF(Inst_typ="Vuggestue","Vuggestue",IF(Inst_typ="Børnehave","Børnehave",IF(Inst_typ="Aldersintegreret institution","Aldersintegreret institution",IF(OR(Inst_typ="Vug og BH",Inst_typ="Kombi"),'2. Børn_indtast'!D512,0))))</f>
        <v>0</v>
      </c>
      <c r="E512" s="24" t="str">
        <f>IF('2. Børn_indtast'!E512="","",'2. Børn_indtast'!E512)</f>
        <v/>
      </c>
      <c r="F512" s="24" t="str">
        <f>IF('2. Børn_indtast'!F512="","",'2. Børn_indtast'!F512)</f>
        <v/>
      </c>
      <c r="G512" s="24" t="str">
        <f>IF('2. Børn_indtast'!G512="","",'2. Børn_indtast'!G512)</f>
        <v/>
      </c>
      <c r="H512" s="25" t="str">
        <f>IF('2. Børn_indtast'!H512="","",'2. Børn_indtast'!H512)</f>
        <v/>
      </c>
      <c r="I512" s="19" t="str">
        <f t="shared" si="118"/>
        <v>-</v>
      </c>
      <c r="J512" s="21" t="str">
        <f t="shared" si="119"/>
        <v>-</v>
      </c>
      <c r="K512" s="27">
        <f t="shared" si="120"/>
        <v>0</v>
      </c>
      <c r="L512" s="27">
        <f t="shared" si="121"/>
        <v>0</v>
      </c>
      <c r="M512" s="10">
        <f t="shared" si="122"/>
        <v>0</v>
      </c>
      <c r="N512" s="30">
        <f t="shared" si="123"/>
        <v>0</v>
      </c>
      <c r="O512" s="10">
        <f t="shared" si="124"/>
        <v>0</v>
      </c>
      <c r="P512" s="30">
        <f t="shared" si="125"/>
        <v>0</v>
      </c>
      <c r="Q512" s="27">
        <f t="shared" si="126"/>
        <v>0</v>
      </c>
      <c r="R512" s="38">
        <f t="shared" si="127"/>
        <v>0</v>
      </c>
      <c r="S512" s="39">
        <f t="shared" si="128"/>
        <v>0</v>
      </c>
      <c r="T512" s="10">
        <f t="shared" si="129"/>
        <v>0</v>
      </c>
      <c r="U512" s="30">
        <f t="shared" si="130"/>
        <v>0</v>
      </c>
      <c r="V512" s="22">
        <f t="shared" si="131"/>
        <v>0</v>
      </c>
      <c r="W512" s="22">
        <f t="shared" si="132"/>
        <v>0</v>
      </c>
      <c r="X512" s="22">
        <f t="shared" si="133"/>
        <v>0</v>
      </c>
    </row>
    <row r="513" spans="3:24" x14ac:dyDescent="0.3">
      <c r="C513" s="23" t="str">
        <f>IF('2. Børn_indtast'!C513="","",'2. Børn_indtast'!C513)</f>
        <v/>
      </c>
      <c r="D513" s="25">
        <f>IF(Inst_typ="Vuggestue","Vuggestue",IF(Inst_typ="Børnehave","Børnehave",IF(Inst_typ="Aldersintegreret institution","Aldersintegreret institution",IF(OR(Inst_typ="Vug og BH",Inst_typ="Kombi"),'2. Børn_indtast'!D513,0))))</f>
        <v>0</v>
      </c>
      <c r="E513" s="24" t="str">
        <f>IF('2. Børn_indtast'!E513="","",'2. Børn_indtast'!E513)</f>
        <v/>
      </c>
      <c r="F513" s="24" t="str">
        <f>IF('2. Børn_indtast'!F513="","",'2. Børn_indtast'!F513)</f>
        <v/>
      </c>
      <c r="G513" s="24" t="str">
        <f>IF('2. Børn_indtast'!G513="","",'2. Børn_indtast'!G513)</f>
        <v/>
      </c>
      <c r="H513" s="25" t="str">
        <f>IF('2. Børn_indtast'!H513="","",'2. Børn_indtast'!H513)</f>
        <v/>
      </c>
      <c r="I513" s="19" t="str">
        <f t="shared" si="118"/>
        <v>-</v>
      </c>
      <c r="J513" s="21" t="str">
        <f t="shared" si="119"/>
        <v>-</v>
      </c>
      <c r="K513" s="27">
        <f t="shared" si="120"/>
        <v>0</v>
      </c>
      <c r="L513" s="27">
        <f t="shared" si="121"/>
        <v>0</v>
      </c>
      <c r="M513" s="10">
        <f t="shared" si="122"/>
        <v>0</v>
      </c>
      <c r="N513" s="30">
        <f t="shared" si="123"/>
        <v>0</v>
      </c>
      <c r="O513" s="10">
        <f t="shared" si="124"/>
        <v>0</v>
      </c>
      <c r="P513" s="30">
        <f t="shared" si="125"/>
        <v>0</v>
      </c>
      <c r="Q513" s="27">
        <f t="shared" si="126"/>
        <v>0</v>
      </c>
      <c r="R513" s="38">
        <f t="shared" si="127"/>
        <v>0</v>
      </c>
      <c r="S513" s="39">
        <f t="shared" si="128"/>
        <v>0</v>
      </c>
      <c r="T513" s="10">
        <f t="shared" si="129"/>
        <v>0</v>
      </c>
      <c r="U513" s="30">
        <f t="shared" si="130"/>
        <v>0</v>
      </c>
      <c r="V513" s="22">
        <f t="shared" si="131"/>
        <v>0</v>
      </c>
      <c r="W513" s="22">
        <f t="shared" si="132"/>
        <v>0</v>
      </c>
      <c r="X513" s="22">
        <f t="shared" si="133"/>
        <v>0</v>
      </c>
    </row>
    <row r="514" spans="3:24" x14ac:dyDescent="0.3">
      <c r="C514" s="23" t="str">
        <f>IF('2. Børn_indtast'!C514="","",'2. Børn_indtast'!C514)</f>
        <v/>
      </c>
      <c r="D514" s="25">
        <f>IF(Inst_typ="Vuggestue","Vuggestue",IF(Inst_typ="Børnehave","Børnehave",IF(Inst_typ="Aldersintegreret institution","Aldersintegreret institution",IF(OR(Inst_typ="Vug og BH",Inst_typ="Kombi"),'2. Børn_indtast'!D514,0))))</f>
        <v>0</v>
      </c>
      <c r="E514" s="24" t="str">
        <f>IF('2. Børn_indtast'!E514="","",'2. Børn_indtast'!E514)</f>
        <v/>
      </c>
      <c r="F514" s="24" t="str">
        <f>IF('2. Børn_indtast'!F514="","",'2. Børn_indtast'!F514)</f>
        <v/>
      </c>
      <c r="G514" s="24" t="str">
        <f>IF('2. Børn_indtast'!G514="","",'2. Børn_indtast'!G514)</f>
        <v/>
      </c>
      <c r="H514" s="25" t="str">
        <f>IF('2. Børn_indtast'!H514="","",'2. Børn_indtast'!H514)</f>
        <v/>
      </c>
      <c r="I514" s="19" t="str">
        <f t="shared" si="118"/>
        <v>-</v>
      </c>
      <c r="J514" s="21" t="str">
        <f t="shared" si="119"/>
        <v>-</v>
      </c>
      <c r="K514" s="27">
        <f t="shared" si="120"/>
        <v>0</v>
      </c>
      <c r="L514" s="27">
        <f t="shared" si="121"/>
        <v>0</v>
      </c>
      <c r="M514" s="10">
        <f t="shared" si="122"/>
        <v>0</v>
      </c>
      <c r="N514" s="30">
        <f t="shared" si="123"/>
        <v>0</v>
      </c>
      <c r="O514" s="10">
        <f t="shared" si="124"/>
        <v>0</v>
      </c>
      <c r="P514" s="30">
        <f t="shared" si="125"/>
        <v>0</v>
      </c>
      <c r="Q514" s="27">
        <f t="shared" si="126"/>
        <v>0</v>
      </c>
      <c r="R514" s="38">
        <f t="shared" si="127"/>
        <v>0</v>
      </c>
      <c r="S514" s="39">
        <f t="shared" si="128"/>
        <v>0</v>
      </c>
      <c r="T514" s="10">
        <f t="shared" si="129"/>
        <v>0</v>
      </c>
      <c r="U514" s="30">
        <f t="shared" si="130"/>
        <v>0</v>
      </c>
      <c r="V514" s="22">
        <f t="shared" si="131"/>
        <v>0</v>
      </c>
      <c r="W514" s="22">
        <f t="shared" si="132"/>
        <v>0</v>
      </c>
      <c r="X514" s="22">
        <f t="shared" si="133"/>
        <v>0</v>
      </c>
    </row>
    <row r="515" spans="3:24" x14ac:dyDescent="0.3">
      <c r="C515" s="23" t="str">
        <f>IF('2. Børn_indtast'!C515="","",'2. Børn_indtast'!C515)</f>
        <v/>
      </c>
      <c r="D515" s="25">
        <f>IF(Inst_typ="Vuggestue","Vuggestue",IF(Inst_typ="Børnehave","Børnehave",IF(Inst_typ="Aldersintegreret institution","Aldersintegreret institution",IF(OR(Inst_typ="Vug og BH",Inst_typ="Kombi"),'2. Børn_indtast'!D515,0))))</f>
        <v>0</v>
      </c>
      <c r="E515" s="24" t="str">
        <f>IF('2. Børn_indtast'!E515="","",'2. Børn_indtast'!E515)</f>
        <v/>
      </c>
      <c r="F515" s="24" t="str">
        <f>IF('2. Børn_indtast'!F515="","",'2. Børn_indtast'!F515)</f>
        <v/>
      </c>
      <c r="G515" s="24" t="str">
        <f>IF('2. Børn_indtast'!G515="","",'2. Børn_indtast'!G515)</f>
        <v/>
      </c>
      <c r="H515" s="25" t="str">
        <f>IF('2. Børn_indtast'!H515="","",'2. Børn_indtast'!H515)</f>
        <v/>
      </c>
      <c r="I515" s="19" t="str">
        <f t="shared" si="118"/>
        <v>-</v>
      </c>
      <c r="J515" s="21" t="str">
        <f t="shared" si="119"/>
        <v>-</v>
      </c>
      <c r="K515" s="27">
        <f t="shared" si="120"/>
        <v>0</v>
      </c>
      <c r="L515" s="27">
        <f t="shared" si="121"/>
        <v>0</v>
      </c>
      <c r="M515" s="10">
        <f t="shared" si="122"/>
        <v>0</v>
      </c>
      <c r="N515" s="30">
        <f t="shared" si="123"/>
        <v>0</v>
      </c>
      <c r="O515" s="10">
        <f t="shared" si="124"/>
        <v>0</v>
      </c>
      <c r="P515" s="30">
        <f t="shared" si="125"/>
        <v>0</v>
      </c>
      <c r="Q515" s="27">
        <f t="shared" si="126"/>
        <v>0</v>
      </c>
      <c r="R515" s="38">
        <f t="shared" si="127"/>
        <v>0</v>
      </c>
      <c r="S515" s="39">
        <f t="shared" si="128"/>
        <v>0</v>
      </c>
      <c r="T515" s="10">
        <f t="shared" si="129"/>
        <v>0</v>
      </c>
      <c r="U515" s="30">
        <f t="shared" si="130"/>
        <v>0</v>
      </c>
      <c r="V515" s="22">
        <f t="shared" si="131"/>
        <v>0</v>
      </c>
      <c r="W515" s="22">
        <f t="shared" si="132"/>
        <v>0</v>
      </c>
      <c r="X515" s="22">
        <f t="shared" si="133"/>
        <v>0</v>
      </c>
    </row>
    <row r="516" spans="3:24" x14ac:dyDescent="0.3">
      <c r="C516" s="23" t="str">
        <f>IF('2. Børn_indtast'!C516="","",'2. Børn_indtast'!C516)</f>
        <v/>
      </c>
      <c r="D516" s="25">
        <f>IF(Inst_typ="Vuggestue","Vuggestue",IF(Inst_typ="Børnehave","Børnehave",IF(Inst_typ="Aldersintegreret institution","Aldersintegreret institution",IF(OR(Inst_typ="Vug og BH",Inst_typ="Kombi"),'2. Børn_indtast'!D516,0))))</f>
        <v>0</v>
      </c>
      <c r="E516" s="24" t="str">
        <f>IF('2. Børn_indtast'!E516="","",'2. Børn_indtast'!E516)</f>
        <v/>
      </c>
      <c r="F516" s="24" t="str">
        <f>IF('2. Børn_indtast'!F516="","",'2. Børn_indtast'!F516)</f>
        <v/>
      </c>
      <c r="G516" s="24" t="str">
        <f>IF('2. Børn_indtast'!G516="","",'2. Børn_indtast'!G516)</f>
        <v/>
      </c>
      <c r="H516" s="25" t="str">
        <f>IF('2. Børn_indtast'!H516="","",'2. Børn_indtast'!H516)</f>
        <v/>
      </c>
      <c r="I516" s="19" t="str">
        <f t="shared" si="118"/>
        <v>-</v>
      </c>
      <c r="J516" s="21" t="str">
        <f t="shared" si="119"/>
        <v>-</v>
      </c>
      <c r="K516" s="27">
        <f t="shared" si="120"/>
        <v>0</v>
      </c>
      <c r="L516" s="27">
        <f t="shared" si="121"/>
        <v>0</v>
      </c>
      <c r="M516" s="10">
        <f t="shared" si="122"/>
        <v>0</v>
      </c>
      <c r="N516" s="30">
        <f t="shared" si="123"/>
        <v>0</v>
      </c>
      <c r="O516" s="10">
        <f t="shared" si="124"/>
        <v>0</v>
      </c>
      <c r="P516" s="30">
        <f t="shared" si="125"/>
        <v>0</v>
      </c>
      <c r="Q516" s="27">
        <f t="shared" si="126"/>
        <v>0</v>
      </c>
      <c r="R516" s="38">
        <f t="shared" si="127"/>
        <v>0</v>
      </c>
      <c r="S516" s="39">
        <f t="shared" si="128"/>
        <v>0</v>
      </c>
      <c r="T516" s="10">
        <f t="shared" si="129"/>
        <v>0</v>
      </c>
      <c r="U516" s="30">
        <f t="shared" si="130"/>
        <v>0</v>
      </c>
      <c r="V516" s="22">
        <f t="shared" si="131"/>
        <v>0</v>
      </c>
      <c r="W516" s="22">
        <f t="shared" si="132"/>
        <v>0</v>
      </c>
      <c r="X516" s="22">
        <f t="shared" si="133"/>
        <v>0</v>
      </c>
    </row>
    <row r="517" spans="3:24" x14ac:dyDescent="0.3">
      <c r="C517" s="23" t="str">
        <f>IF('2. Børn_indtast'!C517="","",'2. Børn_indtast'!C517)</f>
        <v/>
      </c>
      <c r="D517" s="25">
        <f>IF(Inst_typ="Vuggestue","Vuggestue",IF(Inst_typ="Børnehave","Børnehave",IF(Inst_typ="Aldersintegreret institution","Aldersintegreret institution",IF(OR(Inst_typ="Vug og BH",Inst_typ="Kombi"),'2. Børn_indtast'!D517,0))))</f>
        <v>0</v>
      </c>
      <c r="E517" s="24" t="str">
        <f>IF('2. Børn_indtast'!E517="","",'2. Børn_indtast'!E517)</f>
        <v/>
      </c>
      <c r="F517" s="24" t="str">
        <f>IF('2. Børn_indtast'!F517="","",'2. Børn_indtast'!F517)</f>
        <v/>
      </c>
      <c r="G517" s="24" t="str">
        <f>IF('2. Børn_indtast'!G517="","",'2. Børn_indtast'!G517)</f>
        <v/>
      </c>
      <c r="H517" s="25" t="str">
        <f>IF('2. Børn_indtast'!H517="","",'2. Børn_indtast'!H517)</f>
        <v/>
      </c>
      <c r="I517" s="19" t="str">
        <f t="shared" si="118"/>
        <v>-</v>
      </c>
      <c r="J517" s="21" t="str">
        <f t="shared" si="119"/>
        <v>-</v>
      </c>
      <c r="K517" s="27">
        <f t="shared" si="120"/>
        <v>0</v>
      </c>
      <c r="L517" s="27">
        <f t="shared" si="121"/>
        <v>0</v>
      </c>
      <c r="M517" s="10">
        <f t="shared" si="122"/>
        <v>0</v>
      </c>
      <c r="N517" s="30">
        <f t="shared" si="123"/>
        <v>0</v>
      </c>
      <c r="O517" s="10">
        <f t="shared" si="124"/>
        <v>0</v>
      </c>
      <c r="P517" s="30">
        <f t="shared" si="125"/>
        <v>0</v>
      </c>
      <c r="Q517" s="27">
        <f t="shared" si="126"/>
        <v>0</v>
      </c>
      <c r="R517" s="38">
        <f t="shared" si="127"/>
        <v>0</v>
      </c>
      <c r="S517" s="39">
        <f t="shared" si="128"/>
        <v>0</v>
      </c>
      <c r="T517" s="10">
        <f t="shared" si="129"/>
        <v>0</v>
      </c>
      <c r="U517" s="30">
        <f t="shared" si="130"/>
        <v>0</v>
      </c>
      <c r="V517" s="22">
        <f t="shared" si="131"/>
        <v>0</v>
      </c>
      <c r="W517" s="22">
        <f t="shared" si="132"/>
        <v>0</v>
      </c>
      <c r="X517" s="22">
        <f t="shared" si="133"/>
        <v>0</v>
      </c>
    </row>
    <row r="518" spans="3:24" x14ac:dyDescent="0.3">
      <c r="C518" s="23" t="str">
        <f>IF('2. Børn_indtast'!C518="","",'2. Børn_indtast'!C518)</f>
        <v/>
      </c>
      <c r="D518" s="25">
        <f>IF(Inst_typ="Vuggestue","Vuggestue",IF(Inst_typ="Børnehave","Børnehave",IF(Inst_typ="Aldersintegreret institution","Aldersintegreret institution",IF(OR(Inst_typ="Vug og BH",Inst_typ="Kombi"),'2. Børn_indtast'!D518,0))))</f>
        <v>0</v>
      </c>
      <c r="E518" s="24" t="str">
        <f>IF('2. Børn_indtast'!E518="","",'2. Børn_indtast'!E518)</f>
        <v/>
      </c>
      <c r="F518" s="24" t="str">
        <f>IF('2. Børn_indtast'!F518="","",'2. Børn_indtast'!F518)</f>
        <v/>
      </c>
      <c r="G518" s="24" t="str">
        <f>IF('2. Børn_indtast'!G518="","",'2. Børn_indtast'!G518)</f>
        <v/>
      </c>
      <c r="H518" s="25" t="str">
        <f>IF('2. Børn_indtast'!H518="","",'2. Børn_indtast'!H518)</f>
        <v/>
      </c>
      <c r="I518" s="19" t="str">
        <f t="shared" si="118"/>
        <v>-</v>
      </c>
      <c r="J518" s="21" t="str">
        <f t="shared" si="119"/>
        <v>-</v>
      </c>
      <c r="K518" s="27">
        <f t="shared" si="120"/>
        <v>0</v>
      </c>
      <c r="L518" s="27">
        <f t="shared" si="121"/>
        <v>0</v>
      </c>
      <c r="M518" s="10">
        <f t="shared" si="122"/>
        <v>0</v>
      </c>
      <c r="N518" s="30">
        <f t="shared" si="123"/>
        <v>0</v>
      </c>
      <c r="O518" s="10">
        <f t="shared" si="124"/>
        <v>0</v>
      </c>
      <c r="P518" s="30">
        <f t="shared" si="125"/>
        <v>0</v>
      </c>
      <c r="Q518" s="27">
        <f t="shared" si="126"/>
        <v>0</v>
      </c>
      <c r="R518" s="38">
        <f t="shared" si="127"/>
        <v>0</v>
      </c>
      <c r="S518" s="39">
        <f t="shared" si="128"/>
        <v>0</v>
      </c>
      <c r="T518" s="10">
        <f t="shared" si="129"/>
        <v>0</v>
      </c>
      <c r="U518" s="30">
        <f t="shared" si="130"/>
        <v>0</v>
      </c>
      <c r="V518" s="22">
        <f t="shared" si="131"/>
        <v>0</v>
      </c>
      <c r="W518" s="22">
        <f t="shared" si="132"/>
        <v>0</v>
      </c>
      <c r="X518" s="22">
        <f t="shared" si="133"/>
        <v>0</v>
      </c>
    </row>
    <row r="519" spans="3:24" x14ac:dyDescent="0.3">
      <c r="C519" s="23" t="str">
        <f>IF('2. Børn_indtast'!C519="","",'2. Børn_indtast'!C519)</f>
        <v/>
      </c>
      <c r="D519" s="25">
        <f>IF(Inst_typ="Vuggestue","Vuggestue",IF(Inst_typ="Børnehave","Børnehave",IF(Inst_typ="Aldersintegreret institution","Aldersintegreret institution",IF(OR(Inst_typ="Vug og BH",Inst_typ="Kombi"),'2. Børn_indtast'!D519,0))))</f>
        <v>0</v>
      </c>
      <c r="E519" s="24" t="str">
        <f>IF('2. Børn_indtast'!E519="","",'2. Børn_indtast'!E519)</f>
        <v/>
      </c>
      <c r="F519" s="24" t="str">
        <f>IF('2. Børn_indtast'!F519="","",'2. Børn_indtast'!F519)</f>
        <v/>
      </c>
      <c r="G519" s="24" t="str">
        <f>IF('2. Børn_indtast'!G519="","",'2. Børn_indtast'!G519)</f>
        <v/>
      </c>
      <c r="H519" s="25" t="str">
        <f>IF('2. Børn_indtast'!H519="","",'2. Børn_indtast'!H519)</f>
        <v/>
      </c>
      <c r="I519" s="19" t="str">
        <f t="shared" si="118"/>
        <v>-</v>
      </c>
      <c r="J519" s="21" t="str">
        <f t="shared" si="119"/>
        <v>-</v>
      </c>
      <c r="K519" s="27">
        <f t="shared" si="120"/>
        <v>0</v>
      </c>
      <c r="L519" s="27">
        <f t="shared" si="121"/>
        <v>0</v>
      </c>
      <c r="M519" s="10">
        <f t="shared" si="122"/>
        <v>0</v>
      </c>
      <c r="N519" s="30">
        <f t="shared" si="123"/>
        <v>0</v>
      </c>
      <c r="O519" s="10">
        <f t="shared" si="124"/>
        <v>0</v>
      </c>
      <c r="P519" s="30">
        <f t="shared" si="125"/>
        <v>0</v>
      </c>
      <c r="Q519" s="27">
        <f t="shared" si="126"/>
        <v>0</v>
      </c>
      <c r="R519" s="38">
        <f t="shared" si="127"/>
        <v>0</v>
      </c>
      <c r="S519" s="39">
        <f t="shared" si="128"/>
        <v>0</v>
      </c>
      <c r="T519" s="10">
        <f t="shared" si="129"/>
        <v>0</v>
      </c>
      <c r="U519" s="30">
        <f t="shared" si="130"/>
        <v>0</v>
      </c>
      <c r="V519" s="22">
        <f t="shared" si="131"/>
        <v>0</v>
      </c>
      <c r="W519" s="22">
        <f t="shared" si="132"/>
        <v>0</v>
      </c>
      <c r="X519" s="22">
        <f t="shared" si="133"/>
        <v>0</v>
      </c>
    </row>
    <row r="520" spans="3:24" x14ac:dyDescent="0.3">
      <c r="C520" s="23" t="str">
        <f>IF('2. Børn_indtast'!C520="","",'2. Børn_indtast'!C520)</f>
        <v/>
      </c>
      <c r="D520" s="25">
        <f>IF(Inst_typ="Vuggestue","Vuggestue",IF(Inst_typ="Børnehave","Børnehave",IF(Inst_typ="Aldersintegreret institution","Aldersintegreret institution",IF(OR(Inst_typ="Vug og BH",Inst_typ="Kombi"),'2. Børn_indtast'!D520,0))))</f>
        <v>0</v>
      </c>
      <c r="E520" s="24" t="str">
        <f>IF('2. Børn_indtast'!E520="","",'2. Børn_indtast'!E520)</f>
        <v/>
      </c>
      <c r="F520" s="24" t="str">
        <f>IF('2. Børn_indtast'!F520="","",'2. Børn_indtast'!F520)</f>
        <v/>
      </c>
      <c r="G520" s="24" t="str">
        <f>IF('2. Børn_indtast'!G520="","",'2. Børn_indtast'!G520)</f>
        <v/>
      </c>
      <c r="H520" s="25" t="str">
        <f>IF('2. Børn_indtast'!H520="","",'2. Børn_indtast'!H520)</f>
        <v/>
      </c>
      <c r="I520" s="19" t="str">
        <f t="shared" si="118"/>
        <v>-</v>
      </c>
      <c r="J520" s="21" t="str">
        <f t="shared" si="119"/>
        <v>-</v>
      </c>
      <c r="K520" s="27">
        <f t="shared" si="120"/>
        <v>0</v>
      </c>
      <c r="L520" s="27">
        <f t="shared" si="121"/>
        <v>0</v>
      </c>
      <c r="M520" s="10">
        <f t="shared" si="122"/>
        <v>0</v>
      </c>
      <c r="N520" s="30">
        <f t="shared" si="123"/>
        <v>0</v>
      </c>
      <c r="O520" s="10">
        <f t="shared" si="124"/>
        <v>0</v>
      </c>
      <c r="P520" s="30">
        <f t="shared" si="125"/>
        <v>0</v>
      </c>
      <c r="Q520" s="27">
        <f t="shared" si="126"/>
        <v>0</v>
      </c>
      <c r="R520" s="38">
        <f t="shared" si="127"/>
        <v>0</v>
      </c>
      <c r="S520" s="39">
        <f t="shared" si="128"/>
        <v>0</v>
      </c>
      <c r="T520" s="10">
        <f t="shared" si="129"/>
        <v>0</v>
      </c>
      <c r="U520" s="30">
        <f t="shared" si="130"/>
        <v>0</v>
      </c>
      <c r="V520" s="22">
        <f t="shared" si="131"/>
        <v>0</v>
      </c>
      <c r="W520" s="22">
        <f t="shared" si="132"/>
        <v>0</v>
      </c>
      <c r="X520" s="22">
        <f t="shared" si="133"/>
        <v>0</v>
      </c>
    </row>
    <row r="521" spans="3:24" x14ac:dyDescent="0.3">
      <c r="C521" s="23" t="str">
        <f>IF('2. Børn_indtast'!C521="","",'2. Børn_indtast'!C521)</f>
        <v/>
      </c>
      <c r="D521" s="25">
        <f>IF(Inst_typ="Vuggestue","Vuggestue",IF(Inst_typ="Børnehave","Børnehave",IF(Inst_typ="Aldersintegreret institution","Aldersintegreret institution",IF(OR(Inst_typ="Vug og BH",Inst_typ="Kombi"),'2. Børn_indtast'!D521,0))))</f>
        <v>0</v>
      </c>
      <c r="E521" s="24" t="str">
        <f>IF('2. Børn_indtast'!E521="","",'2. Børn_indtast'!E521)</f>
        <v/>
      </c>
      <c r="F521" s="24" t="str">
        <f>IF('2. Børn_indtast'!F521="","",'2. Børn_indtast'!F521)</f>
        <v/>
      </c>
      <c r="G521" s="24" t="str">
        <f>IF('2. Børn_indtast'!G521="","",'2. Børn_indtast'!G521)</f>
        <v/>
      </c>
      <c r="H521" s="25" t="str">
        <f>IF('2. Børn_indtast'!H521="","",'2. Børn_indtast'!H521)</f>
        <v/>
      </c>
      <c r="I521" s="19" t="str">
        <f t="shared" si="118"/>
        <v>-</v>
      </c>
      <c r="J521" s="21" t="str">
        <f t="shared" si="119"/>
        <v>-</v>
      </c>
      <c r="K521" s="27">
        <f t="shared" si="120"/>
        <v>0</v>
      </c>
      <c r="L521" s="27">
        <f t="shared" si="121"/>
        <v>0</v>
      </c>
      <c r="M521" s="10">
        <f t="shared" si="122"/>
        <v>0</v>
      </c>
      <c r="N521" s="30">
        <f t="shared" si="123"/>
        <v>0</v>
      </c>
      <c r="O521" s="10">
        <f t="shared" si="124"/>
        <v>0</v>
      </c>
      <c r="P521" s="30">
        <f t="shared" si="125"/>
        <v>0</v>
      </c>
      <c r="Q521" s="27">
        <f t="shared" si="126"/>
        <v>0</v>
      </c>
      <c r="R521" s="38">
        <f t="shared" si="127"/>
        <v>0</v>
      </c>
      <c r="S521" s="39">
        <f t="shared" si="128"/>
        <v>0</v>
      </c>
      <c r="T521" s="10">
        <f t="shared" si="129"/>
        <v>0</v>
      </c>
      <c r="U521" s="30">
        <f t="shared" si="130"/>
        <v>0</v>
      </c>
      <c r="V521" s="22">
        <f t="shared" si="131"/>
        <v>0</v>
      </c>
      <c r="W521" s="22">
        <f t="shared" si="132"/>
        <v>0</v>
      </c>
      <c r="X521" s="22">
        <f t="shared" si="133"/>
        <v>0</v>
      </c>
    </row>
    <row r="522" spans="3:24" x14ac:dyDescent="0.3">
      <c r="C522" s="23" t="str">
        <f>IF('2. Børn_indtast'!C522="","",'2. Børn_indtast'!C522)</f>
        <v/>
      </c>
      <c r="D522" s="25">
        <f>IF(Inst_typ="Vuggestue","Vuggestue",IF(Inst_typ="Børnehave","Børnehave",IF(Inst_typ="Aldersintegreret institution","Aldersintegreret institution",IF(OR(Inst_typ="Vug og BH",Inst_typ="Kombi"),'2. Børn_indtast'!D522,0))))</f>
        <v>0</v>
      </c>
      <c r="E522" s="24" t="str">
        <f>IF('2. Børn_indtast'!E522="","",'2. Børn_indtast'!E522)</f>
        <v/>
      </c>
      <c r="F522" s="24" t="str">
        <f>IF('2. Børn_indtast'!F522="","",'2. Børn_indtast'!F522)</f>
        <v/>
      </c>
      <c r="G522" s="24" t="str">
        <f>IF('2. Børn_indtast'!G522="","",'2. Børn_indtast'!G522)</f>
        <v/>
      </c>
      <c r="H522" s="25" t="str">
        <f>IF('2. Børn_indtast'!H522="","",'2. Børn_indtast'!H522)</f>
        <v/>
      </c>
      <c r="I522" s="19" t="str">
        <f t="shared" si="118"/>
        <v>-</v>
      </c>
      <c r="J522" s="21" t="str">
        <f t="shared" si="119"/>
        <v>-</v>
      </c>
      <c r="K522" s="27">
        <f t="shared" si="120"/>
        <v>0</v>
      </c>
      <c r="L522" s="27">
        <f t="shared" si="121"/>
        <v>0</v>
      </c>
      <c r="M522" s="10">
        <f t="shared" si="122"/>
        <v>0</v>
      </c>
      <c r="N522" s="30">
        <f t="shared" si="123"/>
        <v>0</v>
      </c>
      <c r="O522" s="10">
        <f t="shared" si="124"/>
        <v>0</v>
      </c>
      <c r="P522" s="30">
        <f t="shared" si="125"/>
        <v>0</v>
      </c>
      <c r="Q522" s="27">
        <f t="shared" si="126"/>
        <v>0</v>
      </c>
      <c r="R522" s="38">
        <f t="shared" si="127"/>
        <v>0</v>
      </c>
      <c r="S522" s="39">
        <f t="shared" si="128"/>
        <v>0</v>
      </c>
      <c r="T522" s="10">
        <f t="shared" si="129"/>
        <v>0</v>
      </c>
      <c r="U522" s="30">
        <f t="shared" si="130"/>
        <v>0</v>
      </c>
      <c r="V522" s="22">
        <f t="shared" si="131"/>
        <v>0</v>
      </c>
      <c r="W522" s="22">
        <f t="shared" si="132"/>
        <v>0</v>
      </c>
      <c r="X522" s="22">
        <f t="shared" si="133"/>
        <v>0</v>
      </c>
    </row>
    <row r="523" spans="3:24" x14ac:dyDescent="0.3">
      <c r="C523" s="23" t="str">
        <f>IF('2. Børn_indtast'!C523="","",'2. Børn_indtast'!C523)</f>
        <v/>
      </c>
      <c r="D523" s="25">
        <f>IF(Inst_typ="Vuggestue","Vuggestue",IF(Inst_typ="Børnehave","Børnehave",IF(Inst_typ="Aldersintegreret institution","Aldersintegreret institution",IF(OR(Inst_typ="Vug og BH",Inst_typ="Kombi"),'2. Børn_indtast'!D523,0))))</f>
        <v>0</v>
      </c>
      <c r="E523" s="24" t="str">
        <f>IF('2. Børn_indtast'!E523="","",'2. Børn_indtast'!E523)</f>
        <v/>
      </c>
      <c r="F523" s="24" t="str">
        <f>IF('2. Børn_indtast'!F523="","",'2. Børn_indtast'!F523)</f>
        <v/>
      </c>
      <c r="G523" s="24" t="str">
        <f>IF('2. Børn_indtast'!G523="","",'2. Børn_indtast'!G523)</f>
        <v/>
      </c>
      <c r="H523" s="25" t="str">
        <f>IF('2. Børn_indtast'!H523="","",'2. Børn_indtast'!H523)</f>
        <v/>
      </c>
      <c r="I523" s="19" t="str">
        <f t="shared" si="118"/>
        <v>-</v>
      </c>
      <c r="J523" s="21" t="str">
        <f t="shared" si="119"/>
        <v>-</v>
      </c>
      <c r="K523" s="27">
        <f t="shared" si="120"/>
        <v>0</v>
      </c>
      <c r="L523" s="27">
        <f t="shared" si="121"/>
        <v>0</v>
      </c>
      <c r="M523" s="10">
        <f t="shared" si="122"/>
        <v>0</v>
      </c>
      <c r="N523" s="30">
        <f t="shared" si="123"/>
        <v>0</v>
      </c>
      <c r="O523" s="10">
        <f t="shared" si="124"/>
        <v>0</v>
      </c>
      <c r="P523" s="30">
        <f t="shared" si="125"/>
        <v>0</v>
      </c>
      <c r="Q523" s="27">
        <f t="shared" si="126"/>
        <v>0</v>
      </c>
      <c r="R523" s="38">
        <f t="shared" si="127"/>
        <v>0</v>
      </c>
      <c r="S523" s="39">
        <f t="shared" si="128"/>
        <v>0</v>
      </c>
      <c r="T523" s="10">
        <f t="shared" si="129"/>
        <v>0</v>
      </c>
      <c r="U523" s="30">
        <f t="shared" si="130"/>
        <v>0</v>
      </c>
      <c r="V523" s="22">
        <f t="shared" si="131"/>
        <v>0</v>
      </c>
      <c r="W523" s="22">
        <f t="shared" si="132"/>
        <v>0</v>
      </c>
      <c r="X523" s="22">
        <f t="shared" si="133"/>
        <v>0</v>
      </c>
    </row>
    <row r="524" spans="3:24" x14ac:dyDescent="0.3">
      <c r="C524" s="23" t="str">
        <f>IF('2. Børn_indtast'!C524="","",'2. Børn_indtast'!C524)</f>
        <v/>
      </c>
      <c r="D524" s="25">
        <f>IF(Inst_typ="Vuggestue","Vuggestue",IF(Inst_typ="Børnehave","Børnehave",IF(Inst_typ="Aldersintegreret institution","Aldersintegreret institution",IF(OR(Inst_typ="Vug og BH",Inst_typ="Kombi"),'2. Børn_indtast'!D524,0))))</f>
        <v>0</v>
      </c>
      <c r="E524" s="24" t="str">
        <f>IF('2. Børn_indtast'!E524="","",'2. Børn_indtast'!E524)</f>
        <v/>
      </c>
      <c r="F524" s="24" t="str">
        <f>IF('2. Børn_indtast'!F524="","",'2. Børn_indtast'!F524)</f>
        <v/>
      </c>
      <c r="G524" s="24" t="str">
        <f>IF('2. Børn_indtast'!G524="","",'2. Børn_indtast'!G524)</f>
        <v/>
      </c>
      <c r="H524" s="25" t="str">
        <f>IF('2. Børn_indtast'!H524="","",'2. Børn_indtast'!H524)</f>
        <v/>
      </c>
      <c r="I524" s="19" t="str">
        <f t="shared" si="118"/>
        <v>-</v>
      </c>
      <c r="J524" s="21" t="str">
        <f t="shared" si="119"/>
        <v>-</v>
      </c>
      <c r="K524" s="27">
        <f t="shared" si="120"/>
        <v>0</v>
      </c>
      <c r="L524" s="27">
        <f t="shared" si="121"/>
        <v>0</v>
      </c>
      <c r="M524" s="10">
        <f t="shared" si="122"/>
        <v>0</v>
      </c>
      <c r="N524" s="30">
        <f t="shared" si="123"/>
        <v>0</v>
      </c>
      <c r="O524" s="10">
        <f t="shared" si="124"/>
        <v>0</v>
      </c>
      <c r="P524" s="30">
        <f t="shared" si="125"/>
        <v>0</v>
      </c>
      <c r="Q524" s="27">
        <f t="shared" si="126"/>
        <v>0</v>
      </c>
      <c r="R524" s="38">
        <f t="shared" si="127"/>
        <v>0</v>
      </c>
      <c r="S524" s="39">
        <f t="shared" si="128"/>
        <v>0</v>
      </c>
      <c r="T524" s="10">
        <f t="shared" si="129"/>
        <v>0</v>
      </c>
      <c r="U524" s="30">
        <f t="shared" si="130"/>
        <v>0</v>
      </c>
      <c r="V524" s="22">
        <f t="shared" si="131"/>
        <v>0</v>
      </c>
      <c r="W524" s="22">
        <f t="shared" si="132"/>
        <v>0</v>
      </c>
      <c r="X524" s="22">
        <f t="shared" si="133"/>
        <v>0</v>
      </c>
    </row>
    <row r="525" spans="3:24" x14ac:dyDescent="0.3">
      <c r="C525" s="23" t="str">
        <f>IF('2. Børn_indtast'!C525="","",'2. Børn_indtast'!C525)</f>
        <v/>
      </c>
      <c r="D525" s="25">
        <f>IF(Inst_typ="Vuggestue","Vuggestue",IF(Inst_typ="Børnehave","Børnehave",IF(Inst_typ="Aldersintegreret institution","Aldersintegreret institution",IF(OR(Inst_typ="Vug og BH",Inst_typ="Kombi"),'2. Børn_indtast'!D525,0))))</f>
        <v>0</v>
      </c>
      <c r="E525" s="24" t="str">
        <f>IF('2. Børn_indtast'!E525="","",'2. Børn_indtast'!E525)</f>
        <v/>
      </c>
      <c r="F525" s="24" t="str">
        <f>IF('2. Børn_indtast'!F525="","",'2. Børn_indtast'!F525)</f>
        <v/>
      </c>
      <c r="G525" s="24" t="str">
        <f>IF('2. Børn_indtast'!G525="","",'2. Børn_indtast'!G525)</f>
        <v/>
      </c>
      <c r="H525" s="25" t="str">
        <f>IF('2. Børn_indtast'!H525="","",'2. Børn_indtast'!H525)</f>
        <v/>
      </c>
      <c r="I525" s="19" t="str">
        <f t="shared" si="118"/>
        <v>-</v>
      </c>
      <c r="J525" s="21" t="str">
        <f t="shared" si="119"/>
        <v>-</v>
      </c>
      <c r="K525" s="27">
        <f t="shared" si="120"/>
        <v>0</v>
      </c>
      <c r="L525" s="27">
        <f t="shared" si="121"/>
        <v>0</v>
      </c>
      <c r="M525" s="10">
        <f t="shared" si="122"/>
        <v>0</v>
      </c>
      <c r="N525" s="30">
        <f t="shared" si="123"/>
        <v>0</v>
      </c>
      <c r="O525" s="10">
        <f t="shared" si="124"/>
        <v>0</v>
      </c>
      <c r="P525" s="30">
        <f t="shared" si="125"/>
        <v>0</v>
      </c>
      <c r="Q525" s="27">
        <f t="shared" si="126"/>
        <v>0</v>
      </c>
      <c r="R525" s="38">
        <f t="shared" si="127"/>
        <v>0</v>
      </c>
      <c r="S525" s="39">
        <f t="shared" si="128"/>
        <v>0</v>
      </c>
      <c r="T525" s="10">
        <f t="shared" si="129"/>
        <v>0</v>
      </c>
      <c r="U525" s="30">
        <f t="shared" si="130"/>
        <v>0</v>
      </c>
      <c r="V525" s="22">
        <f t="shared" si="131"/>
        <v>0</v>
      </c>
      <c r="W525" s="22">
        <f t="shared" si="132"/>
        <v>0</v>
      </c>
      <c r="X525" s="22">
        <f t="shared" si="133"/>
        <v>0</v>
      </c>
    </row>
    <row r="526" spans="3:24" x14ac:dyDescent="0.3">
      <c r="C526" s="23" t="str">
        <f>IF('2. Børn_indtast'!C526="","",'2. Børn_indtast'!C526)</f>
        <v/>
      </c>
      <c r="D526" s="25">
        <f>IF(Inst_typ="Vuggestue","Vuggestue",IF(Inst_typ="Børnehave","Børnehave",IF(Inst_typ="Aldersintegreret institution","Aldersintegreret institution",IF(OR(Inst_typ="Vug og BH",Inst_typ="Kombi"),'2. Børn_indtast'!D526,0))))</f>
        <v>0</v>
      </c>
      <c r="E526" s="24" t="str">
        <f>IF('2. Børn_indtast'!E526="","",'2. Børn_indtast'!E526)</f>
        <v/>
      </c>
      <c r="F526" s="24" t="str">
        <f>IF('2. Børn_indtast'!F526="","",'2. Børn_indtast'!F526)</f>
        <v/>
      </c>
      <c r="G526" s="24" t="str">
        <f>IF('2. Børn_indtast'!G526="","",'2. Børn_indtast'!G526)</f>
        <v/>
      </c>
      <c r="H526" s="25" t="str">
        <f>IF('2. Børn_indtast'!H526="","",'2. Børn_indtast'!H526)</f>
        <v/>
      </c>
      <c r="I526" s="19" t="str">
        <f t="shared" si="118"/>
        <v>-</v>
      </c>
      <c r="J526" s="21" t="str">
        <f t="shared" si="119"/>
        <v>-</v>
      </c>
      <c r="K526" s="27">
        <f t="shared" si="120"/>
        <v>0</v>
      </c>
      <c r="L526" s="27">
        <f t="shared" si="121"/>
        <v>0</v>
      </c>
      <c r="M526" s="10">
        <f t="shared" si="122"/>
        <v>0</v>
      </c>
      <c r="N526" s="30">
        <f t="shared" si="123"/>
        <v>0</v>
      </c>
      <c r="O526" s="10">
        <f t="shared" si="124"/>
        <v>0</v>
      </c>
      <c r="P526" s="30">
        <f t="shared" si="125"/>
        <v>0</v>
      </c>
      <c r="Q526" s="27">
        <f t="shared" si="126"/>
        <v>0</v>
      </c>
      <c r="R526" s="38">
        <f t="shared" si="127"/>
        <v>0</v>
      </c>
      <c r="S526" s="39">
        <f t="shared" si="128"/>
        <v>0</v>
      </c>
      <c r="T526" s="10">
        <f t="shared" si="129"/>
        <v>0</v>
      </c>
      <c r="U526" s="30">
        <f t="shared" si="130"/>
        <v>0</v>
      </c>
      <c r="V526" s="22">
        <f t="shared" si="131"/>
        <v>0</v>
      </c>
      <c r="W526" s="22">
        <f t="shared" si="132"/>
        <v>0</v>
      </c>
      <c r="X526" s="22">
        <f t="shared" si="133"/>
        <v>0</v>
      </c>
    </row>
    <row r="527" spans="3:24" x14ac:dyDescent="0.3">
      <c r="C527" s="23" t="str">
        <f>IF('2. Børn_indtast'!C527="","",'2. Børn_indtast'!C527)</f>
        <v/>
      </c>
      <c r="D527" s="25">
        <f>IF(Inst_typ="Vuggestue","Vuggestue",IF(Inst_typ="Børnehave","Børnehave",IF(Inst_typ="Aldersintegreret institution","Aldersintegreret institution",IF(OR(Inst_typ="Vug og BH",Inst_typ="Kombi"),'2. Børn_indtast'!D527,0))))</f>
        <v>0</v>
      </c>
      <c r="E527" s="24" t="str">
        <f>IF('2. Børn_indtast'!E527="","",'2. Børn_indtast'!E527)</f>
        <v/>
      </c>
      <c r="F527" s="24" t="str">
        <f>IF('2. Børn_indtast'!F527="","",'2. Børn_indtast'!F527)</f>
        <v/>
      </c>
      <c r="G527" s="24" t="str">
        <f>IF('2. Børn_indtast'!G527="","",'2. Børn_indtast'!G527)</f>
        <v/>
      </c>
      <c r="H527" s="25" t="str">
        <f>IF('2. Børn_indtast'!H527="","",'2. Børn_indtast'!H527)</f>
        <v/>
      </c>
      <c r="I527" s="19" t="str">
        <f t="shared" si="118"/>
        <v>-</v>
      </c>
      <c r="J527" s="21" t="str">
        <f t="shared" si="119"/>
        <v>-</v>
      </c>
      <c r="K527" s="27">
        <f t="shared" si="120"/>
        <v>0</v>
      </c>
      <c r="L527" s="27">
        <f t="shared" si="121"/>
        <v>0</v>
      </c>
      <c r="M527" s="10">
        <f t="shared" si="122"/>
        <v>0</v>
      </c>
      <c r="N527" s="30">
        <f t="shared" si="123"/>
        <v>0</v>
      </c>
      <c r="O527" s="10">
        <f t="shared" si="124"/>
        <v>0</v>
      </c>
      <c r="P527" s="30">
        <f t="shared" si="125"/>
        <v>0</v>
      </c>
      <c r="Q527" s="27">
        <f t="shared" si="126"/>
        <v>0</v>
      </c>
      <c r="R527" s="38">
        <f t="shared" si="127"/>
        <v>0</v>
      </c>
      <c r="S527" s="39">
        <f t="shared" si="128"/>
        <v>0</v>
      </c>
      <c r="T527" s="10">
        <f t="shared" si="129"/>
        <v>0</v>
      </c>
      <c r="U527" s="30">
        <f t="shared" si="130"/>
        <v>0</v>
      </c>
      <c r="V527" s="22">
        <f t="shared" si="131"/>
        <v>0</v>
      </c>
      <c r="W527" s="22">
        <f t="shared" si="132"/>
        <v>0</v>
      </c>
      <c r="X527" s="22">
        <f t="shared" si="133"/>
        <v>0</v>
      </c>
    </row>
    <row r="528" spans="3:24" x14ac:dyDescent="0.3">
      <c r="C528" s="23" t="str">
        <f>IF('2. Børn_indtast'!C528="","",'2. Børn_indtast'!C528)</f>
        <v/>
      </c>
      <c r="D528" s="25">
        <f>IF(Inst_typ="Vuggestue","Vuggestue",IF(Inst_typ="Børnehave","Børnehave",IF(Inst_typ="Aldersintegreret institution","Aldersintegreret institution",IF(OR(Inst_typ="Vug og BH",Inst_typ="Kombi"),'2. Børn_indtast'!D528,0))))</f>
        <v>0</v>
      </c>
      <c r="E528" s="24" t="str">
        <f>IF('2. Børn_indtast'!E528="","",'2. Børn_indtast'!E528)</f>
        <v/>
      </c>
      <c r="F528" s="24" t="str">
        <f>IF('2. Børn_indtast'!F528="","",'2. Børn_indtast'!F528)</f>
        <v/>
      </c>
      <c r="G528" s="24" t="str">
        <f>IF('2. Børn_indtast'!G528="","",'2. Børn_indtast'!G528)</f>
        <v/>
      </c>
      <c r="H528" s="25" t="str">
        <f>IF('2. Børn_indtast'!H528="","",'2. Børn_indtast'!H528)</f>
        <v/>
      </c>
      <c r="I528" s="19" t="str">
        <f t="shared" si="118"/>
        <v>-</v>
      </c>
      <c r="J528" s="21" t="str">
        <f t="shared" si="119"/>
        <v>-</v>
      </c>
      <c r="K528" s="27">
        <f t="shared" si="120"/>
        <v>0</v>
      </c>
      <c r="L528" s="27">
        <f t="shared" si="121"/>
        <v>0</v>
      </c>
      <c r="M528" s="10">
        <f t="shared" si="122"/>
        <v>0</v>
      </c>
      <c r="N528" s="30">
        <f t="shared" si="123"/>
        <v>0</v>
      </c>
      <c r="O528" s="10">
        <f t="shared" si="124"/>
        <v>0</v>
      </c>
      <c r="P528" s="30">
        <f t="shared" si="125"/>
        <v>0</v>
      </c>
      <c r="Q528" s="27">
        <f t="shared" si="126"/>
        <v>0</v>
      </c>
      <c r="R528" s="38">
        <f t="shared" si="127"/>
        <v>0</v>
      </c>
      <c r="S528" s="39">
        <f t="shared" si="128"/>
        <v>0</v>
      </c>
      <c r="T528" s="10">
        <f t="shared" si="129"/>
        <v>0</v>
      </c>
      <c r="U528" s="30">
        <f t="shared" si="130"/>
        <v>0</v>
      </c>
      <c r="V528" s="22">
        <f t="shared" si="131"/>
        <v>0</v>
      </c>
      <c r="W528" s="22">
        <f t="shared" si="132"/>
        <v>0</v>
      </c>
      <c r="X528" s="22">
        <f t="shared" si="133"/>
        <v>0</v>
      </c>
    </row>
    <row r="529" spans="3:24" x14ac:dyDescent="0.3">
      <c r="C529" s="23" t="str">
        <f>IF('2. Børn_indtast'!C529="","",'2. Børn_indtast'!C529)</f>
        <v/>
      </c>
      <c r="D529" s="25">
        <f>IF(Inst_typ="Vuggestue","Vuggestue",IF(Inst_typ="Børnehave","Børnehave",IF(Inst_typ="Aldersintegreret institution","Aldersintegreret institution",IF(OR(Inst_typ="Vug og BH",Inst_typ="Kombi"),'2. Børn_indtast'!D529,0))))</f>
        <v>0</v>
      </c>
      <c r="E529" s="24" t="str">
        <f>IF('2. Børn_indtast'!E529="","",'2. Børn_indtast'!E529)</f>
        <v/>
      </c>
      <c r="F529" s="24" t="str">
        <f>IF('2. Børn_indtast'!F529="","",'2. Børn_indtast'!F529)</f>
        <v/>
      </c>
      <c r="G529" s="24" t="str">
        <f>IF('2. Børn_indtast'!G529="","",'2. Børn_indtast'!G529)</f>
        <v/>
      </c>
      <c r="H529" s="25" t="str">
        <f>IF('2. Børn_indtast'!H529="","",'2. Børn_indtast'!H529)</f>
        <v/>
      </c>
      <c r="I529" s="19" t="str">
        <f t="shared" si="118"/>
        <v>-</v>
      </c>
      <c r="J529" s="21" t="str">
        <f t="shared" si="119"/>
        <v>-</v>
      </c>
      <c r="K529" s="27">
        <f t="shared" si="120"/>
        <v>0</v>
      </c>
      <c r="L529" s="27">
        <f t="shared" si="121"/>
        <v>0</v>
      </c>
      <c r="M529" s="10">
        <f t="shared" si="122"/>
        <v>0</v>
      </c>
      <c r="N529" s="30">
        <f t="shared" si="123"/>
        <v>0</v>
      </c>
      <c r="O529" s="10">
        <f t="shared" si="124"/>
        <v>0</v>
      </c>
      <c r="P529" s="30">
        <f t="shared" si="125"/>
        <v>0</v>
      </c>
      <c r="Q529" s="27">
        <f t="shared" si="126"/>
        <v>0</v>
      </c>
      <c r="R529" s="38">
        <f t="shared" si="127"/>
        <v>0</v>
      </c>
      <c r="S529" s="39">
        <f t="shared" si="128"/>
        <v>0</v>
      </c>
      <c r="T529" s="10">
        <f t="shared" si="129"/>
        <v>0</v>
      </c>
      <c r="U529" s="30">
        <f t="shared" si="130"/>
        <v>0</v>
      </c>
      <c r="V529" s="22">
        <f t="shared" si="131"/>
        <v>0</v>
      </c>
      <c r="W529" s="22">
        <f t="shared" si="132"/>
        <v>0</v>
      </c>
      <c r="X529" s="22">
        <f t="shared" si="133"/>
        <v>0</v>
      </c>
    </row>
    <row r="530" spans="3:24" x14ac:dyDescent="0.3">
      <c r="C530" s="23" t="str">
        <f>IF('2. Børn_indtast'!C530="","",'2. Børn_indtast'!C530)</f>
        <v/>
      </c>
      <c r="D530" s="25">
        <f>IF(Inst_typ="Vuggestue","Vuggestue",IF(Inst_typ="Børnehave","Børnehave",IF(Inst_typ="Aldersintegreret institution","Aldersintegreret institution",IF(OR(Inst_typ="Vug og BH",Inst_typ="Kombi"),'2. Børn_indtast'!D530,0))))</f>
        <v>0</v>
      </c>
      <c r="E530" s="24" t="str">
        <f>IF('2. Børn_indtast'!E530="","",'2. Børn_indtast'!E530)</f>
        <v/>
      </c>
      <c r="F530" s="24" t="str">
        <f>IF('2. Børn_indtast'!F530="","",'2. Børn_indtast'!F530)</f>
        <v/>
      </c>
      <c r="G530" s="24" t="str">
        <f>IF('2. Børn_indtast'!G530="","",'2. Børn_indtast'!G530)</f>
        <v/>
      </c>
      <c r="H530" s="25" t="str">
        <f>IF('2. Børn_indtast'!H530="","",'2. Børn_indtast'!H530)</f>
        <v/>
      </c>
      <c r="I530" s="19" t="str">
        <f t="shared" si="118"/>
        <v>-</v>
      </c>
      <c r="J530" s="21" t="str">
        <f t="shared" si="119"/>
        <v>-</v>
      </c>
      <c r="K530" s="27">
        <f t="shared" si="120"/>
        <v>0</v>
      </c>
      <c r="L530" s="27">
        <f t="shared" si="121"/>
        <v>0</v>
      </c>
      <c r="M530" s="10">
        <f t="shared" si="122"/>
        <v>0</v>
      </c>
      <c r="N530" s="30">
        <f t="shared" si="123"/>
        <v>0</v>
      </c>
      <c r="O530" s="10">
        <f t="shared" si="124"/>
        <v>0</v>
      </c>
      <c r="P530" s="30">
        <f t="shared" si="125"/>
        <v>0</v>
      </c>
      <c r="Q530" s="27">
        <f t="shared" si="126"/>
        <v>0</v>
      </c>
      <c r="R530" s="38">
        <f t="shared" si="127"/>
        <v>0</v>
      </c>
      <c r="S530" s="39">
        <f t="shared" si="128"/>
        <v>0</v>
      </c>
      <c r="T530" s="10">
        <f t="shared" si="129"/>
        <v>0</v>
      </c>
      <c r="U530" s="30">
        <f t="shared" si="130"/>
        <v>0</v>
      </c>
      <c r="V530" s="22">
        <f t="shared" si="131"/>
        <v>0</v>
      </c>
      <c r="W530" s="22">
        <f t="shared" si="132"/>
        <v>0</v>
      </c>
      <c r="X530" s="22">
        <f t="shared" si="133"/>
        <v>0</v>
      </c>
    </row>
    <row r="531" spans="3:24" x14ac:dyDescent="0.3">
      <c r="C531" s="23" t="str">
        <f>IF('2. Børn_indtast'!C531="","",'2. Børn_indtast'!C531)</f>
        <v/>
      </c>
      <c r="D531" s="25">
        <f>IF(Inst_typ="Vuggestue","Vuggestue",IF(Inst_typ="Børnehave","Børnehave",IF(Inst_typ="Aldersintegreret institution","Aldersintegreret institution",IF(OR(Inst_typ="Vug og BH",Inst_typ="Kombi"),'2. Børn_indtast'!D531,0))))</f>
        <v>0</v>
      </c>
      <c r="E531" s="24" t="str">
        <f>IF('2. Børn_indtast'!E531="","",'2. Børn_indtast'!E531)</f>
        <v/>
      </c>
      <c r="F531" s="24" t="str">
        <f>IF('2. Børn_indtast'!F531="","",'2. Børn_indtast'!F531)</f>
        <v/>
      </c>
      <c r="G531" s="24" t="str">
        <f>IF('2. Børn_indtast'!G531="","",'2. Børn_indtast'!G531)</f>
        <v/>
      </c>
      <c r="H531" s="25" t="str">
        <f>IF('2. Børn_indtast'!H531="","",'2. Børn_indtast'!H531)</f>
        <v/>
      </c>
      <c r="I531" s="19" t="str">
        <f t="shared" ref="I531:I552" si="134">IF(E531="","-",IF(D531="Vuggestue","Ikke relevant",IF(D531="Børnehave","Ikke relevant",IF(D531="Aldersintegreret institution",IF(opryk_regel=1,DATE(YEAR(E531)+opryk_aar,MONTH(E531)+opryk_maaned,DAY(E531)-DAY(E531)+1),DATE(YEAR(E531)+opryk_aar,MONTH(E531)+opryk_maaned,DAY(E531)))))))</f>
        <v>-</v>
      </c>
      <c r="J531" s="21" t="str">
        <f t="shared" si="119"/>
        <v>-</v>
      </c>
      <c r="K531" s="27">
        <f t="shared" si="120"/>
        <v>0</v>
      </c>
      <c r="L531" s="27">
        <f t="shared" si="121"/>
        <v>0</v>
      </c>
      <c r="M531" s="10">
        <f t="shared" si="122"/>
        <v>0</v>
      </c>
      <c r="N531" s="30">
        <f t="shared" si="123"/>
        <v>0</v>
      </c>
      <c r="O531" s="10">
        <f t="shared" si="124"/>
        <v>0</v>
      </c>
      <c r="P531" s="30">
        <f t="shared" si="125"/>
        <v>0</v>
      </c>
      <c r="Q531" s="27">
        <f t="shared" si="126"/>
        <v>0</v>
      </c>
      <c r="R531" s="38">
        <f t="shared" si="127"/>
        <v>0</v>
      </c>
      <c r="S531" s="39">
        <f t="shared" si="128"/>
        <v>0</v>
      </c>
      <c r="T531" s="10">
        <f t="shared" si="129"/>
        <v>0</v>
      </c>
      <c r="U531" s="30">
        <f t="shared" si="130"/>
        <v>0</v>
      </c>
      <c r="V531" s="22">
        <f t="shared" si="131"/>
        <v>0</v>
      </c>
      <c r="W531" s="22">
        <f t="shared" si="132"/>
        <v>0</v>
      </c>
      <c r="X531" s="22">
        <f t="shared" si="133"/>
        <v>0</v>
      </c>
    </row>
    <row r="532" spans="3:24" x14ac:dyDescent="0.3">
      <c r="C532" s="23" t="str">
        <f>IF('2. Børn_indtast'!C532="","",'2. Børn_indtast'!C532)</f>
        <v/>
      </c>
      <c r="D532" s="25">
        <f>IF(Inst_typ="Vuggestue","Vuggestue",IF(Inst_typ="Børnehave","Børnehave",IF(Inst_typ="Aldersintegreret institution","Aldersintegreret institution",IF(OR(Inst_typ="Vug og BH",Inst_typ="Kombi"),'2. Børn_indtast'!D532,0))))</f>
        <v>0</v>
      </c>
      <c r="E532" s="24" t="str">
        <f>IF('2. Børn_indtast'!E532="","",'2. Børn_indtast'!E532)</f>
        <v/>
      </c>
      <c r="F532" s="24" t="str">
        <f>IF('2. Børn_indtast'!F532="","",'2. Børn_indtast'!F532)</f>
        <v/>
      </c>
      <c r="G532" s="24" t="str">
        <f>IF('2. Børn_indtast'!G532="","",'2. Børn_indtast'!G532)</f>
        <v/>
      </c>
      <c r="H532" s="25" t="str">
        <f>IF('2. Børn_indtast'!H532="","",'2. Børn_indtast'!H532)</f>
        <v/>
      </c>
      <c r="I532" s="19" t="str">
        <f t="shared" si="134"/>
        <v>-</v>
      </c>
      <c r="J532" s="21" t="str">
        <f t="shared" ref="J532:J552" si="135">IF(E532="","-",DATE(YEAR(E532)+3,MONTH(E532)+1,DAY(E532)-DAY(E532)+1))</f>
        <v>-</v>
      </c>
      <c r="K532" s="27">
        <f t="shared" ref="K532:K552" si="136">IF(H532="",0,IF(AND(H532&gt;0,OR(H532&lt;25,H532=25)),0.5,IF(OR(AND(H532&gt;25,H532&lt;35),H532=35),0.75,IF(H532&gt;35,1,0))))</f>
        <v>0</v>
      </c>
      <c r="L532" s="27">
        <f t="shared" ref="L532:L552" si="137">IF(OR(F532="",G532=""),0,IF(D532="Børnehave",0,IF(D532="Vuggestue",G532-F532+1,IF(D532="Aldersintegreret institution",
IF(G532&lt;I532,G532-F532+1,
IF(AND(F532&lt;I532,G532&gt;=I532),I532-F532,
IF(I532&gt;=F532,0,0)))))))</f>
        <v>0</v>
      </c>
      <c r="M532" s="10">
        <f t="shared" ref="M532:M552" si="138">IF(OR(F532="",G532=""),0,IF(OR(D532="Vuggestue",D532="Aldersintegreret institution"),0,
IF(AND(F532&lt;J532,G532&lt;J532),G532-F532+1,
IF(AND(F532&lt;J532,G532&gt;=J532),J532-F532,
IF(F532&gt;=J532,0)))))</f>
        <v>0</v>
      </c>
      <c r="N532" s="30">
        <f t="shared" ref="N532:N552" si="139">IF(OR(F532="",G532=""),0,IF(OR(D532="Vuggestue",D532="Aldersintegreret institution"),0,
IF(F532&gt;=J532,G532-F532+1,
IF(AND(F532&lt;J532,G532&gt;=J532),G532-J532+1,
IF(AND(F532&lt;J532,G532&lt;J532),0)))))</f>
        <v>0</v>
      </c>
      <c r="O532" s="10">
        <f t="shared" ref="O532:O552" si="140">IF(OR(F532="",G532=""),0,
IF(OR(D532="Vuggestue",D532="Børnhave"),0,
IF(F532&gt;=J532,0,
IF(AND(F532&lt;J532,G532&lt;I532),0,
IF(AND(F532&lt;=J532,J532&lt;=I532),0,
IF(AND(F532&lt;J532,F532&lt;=I532,G532&lt;J532,I532&lt;J532),G532-I532+1,
IF(AND(F532&lt;J532,F532&lt;=I532,G532&gt;=J532,I532&lt;J532),J532-I532,
IF(AND(F532&lt;J532,F532&gt;=I532,G532&gt;=J532),J532-F532,
IF(AND(F532&lt;J532,F532&gt;=I532,G532&lt;J532),G532-F532+1,
IF(AND(F532&lt;J532,F532&gt;=I532,G532=J532),G532-F532,
))))))))))</f>
        <v>0</v>
      </c>
      <c r="P532" s="30">
        <f t="shared" ref="P532:P552" si="141">IF(OR(F532="",G532=""),0,
IF(OR(D532="Vuggestue",D532="Børnehave"),0,
IF(G532&lt;J532,0,
IF(AND(F532&gt;=I532,F532&gt;=J532),G532-F532+1,
IF(AND(F532&gt;=I532,F532&lt;J532),G532-J532+1,
IF(AND(F532&lt;=I532,I532&lt;=J532,G532&gt;=J532),G532-J532+1,
IF(AND(F532&lt;=I532,I532&gt;=J532,G532&gt;=I532),G532-I532+1,
0)))))))</f>
        <v>0</v>
      </c>
      <c r="Q532" s="27">
        <f t="shared" ref="Q532:Q552" si="142">L532/år_dage*$K532</f>
        <v>0</v>
      </c>
      <c r="R532" s="38">
        <f t="shared" ref="R532:R552" si="143">M532/år_dage*$K532</f>
        <v>0</v>
      </c>
      <c r="S532" s="39">
        <f t="shared" ref="S532:S552" si="144">N532/år_dage*$K532</f>
        <v>0</v>
      </c>
      <c r="T532" s="10">
        <f t="shared" ref="T532:T552" si="145">O532/år_dage*$K532</f>
        <v>0</v>
      </c>
      <c r="U532" s="30">
        <f t="shared" ref="U532:U552" si="146">P532/år_dage*$K532</f>
        <v>0</v>
      </c>
      <c r="V532" s="22">
        <f t="shared" ref="V532:V552" si="147">Q532</f>
        <v>0</v>
      </c>
      <c r="W532" s="22">
        <f t="shared" ref="W532:W552" si="148">IF(D532="Børnehave",R532,IF(D532="Aldersintegreret institution",T532,0))</f>
        <v>0</v>
      </c>
      <c r="X532" s="22">
        <f t="shared" ref="X532:X552" si="149">IF(D532="Børnehave",S532,IF(D532="Aldersintegreret institution",U532,0))</f>
        <v>0</v>
      </c>
    </row>
    <row r="533" spans="3:24" x14ac:dyDescent="0.3">
      <c r="C533" s="23" t="str">
        <f>IF('2. Børn_indtast'!C533="","",'2. Børn_indtast'!C533)</f>
        <v/>
      </c>
      <c r="D533" s="25">
        <f>IF(Inst_typ="Vuggestue","Vuggestue",IF(Inst_typ="Børnehave","Børnehave",IF(Inst_typ="Aldersintegreret institution","Aldersintegreret institution",IF(OR(Inst_typ="Vug og BH",Inst_typ="Kombi"),'2. Børn_indtast'!D533,0))))</f>
        <v>0</v>
      </c>
      <c r="E533" s="24" t="str">
        <f>IF('2. Børn_indtast'!E533="","",'2. Børn_indtast'!E533)</f>
        <v/>
      </c>
      <c r="F533" s="24" t="str">
        <f>IF('2. Børn_indtast'!F533="","",'2. Børn_indtast'!F533)</f>
        <v/>
      </c>
      <c r="G533" s="24" t="str">
        <f>IF('2. Børn_indtast'!G533="","",'2. Børn_indtast'!G533)</f>
        <v/>
      </c>
      <c r="H533" s="25" t="str">
        <f>IF('2. Børn_indtast'!H533="","",'2. Børn_indtast'!H533)</f>
        <v/>
      </c>
      <c r="I533" s="19" t="str">
        <f t="shared" si="134"/>
        <v>-</v>
      </c>
      <c r="J533" s="21" t="str">
        <f t="shared" si="135"/>
        <v>-</v>
      </c>
      <c r="K533" s="27">
        <f t="shared" si="136"/>
        <v>0</v>
      </c>
      <c r="L533" s="27">
        <f t="shared" si="137"/>
        <v>0</v>
      </c>
      <c r="M533" s="10">
        <f t="shared" si="138"/>
        <v>0</v>
      </c>
      <c r="N533" s="30">
        <f t="shared" si="139"/>
        <v>0</v>
      </c>
      <c r="O533" s="10">
        <f t="shared" si="140"/>
        <v>0</v>
      </c>
      <c r="P533" s="30">
        <f t="shared" si="141"/>
        <v>0</v>
      </c>
      <c r="Q533" s="27">
        <f t="shared" si="142"/>
        <v>0</v>
      </c>
      <c r="R533" s="38">
        <f t="shared" si="143"/>
        <v>0</v>
      </c>
      <c r="S533" s="39">
        <f t="shared" si="144"/>
        <v>0</v>
      </c>
      <c r="T533" s="10">
        <f t="shared" si="145"/>
        <v>0</v>
      </c>
      <c r="U533" s="30">
        <f t="shared" si="146"/>
        <v>0</v>
      </c>
      <c r="V533" s="22">
        <f t="shared" si="147"/>
        <v>0</v>
      </c>
      <c r="W533" s="22">
        <f t="shared" si="148"/>
        <v>0</v>
      </c>
      <c r="X533" s="22">
        <f t="shared" si="149"/>
        <v>0</v>
      </c>
    </row>
    <row r="534" spans="3:24" x14ac:dyDescent="0.3">
      <c r="C534" s="23" t="str">
        <f>IF('2. Børn_indtast'!C534="","",'2. Børn_indtast'!C534)</f>
        <v/>
      </c>
      <c r="D534" s="25">
        <f>IF(Inst_typ="Vuggestue","Vuggestue",IF(Inst_typ="Børnehave","Børnehave",IF(Inst_typ="Aldersintegreret institution","Aldersintegreret institution",IF(OR(Inst_typ="Vug og BH",Inst_typ="Kombi"),'2. Børn_indtast'!D534,0))))</f>
        <v>0</v>
      </c>
      <c r="E534" s="24" t="str">
        <f>IF('2. Børn_indtast'!E534="","",'2. Børn_indtast'!E534)</f>
        <v/>
      </c>
      <c r="F534" s="24" t="str">
        <f>IF('2. Børn_indtast'!F534="","",'2. Børn_indtast'!F534)</f>
        <v/>
      </c>
      <c r="G534" s="24" t="str">
        <f>IF('2. Børn_indtast'!G534="","",'2. Børn_indtast'!G534)</f>
        <v/>
      </c>
      <c r="H534" s="25" t="str">
        <f>IF('2. Børn_indtast'!H534="","",'2. Børn_indtast'!H534)</f>
        <v/>
      </c>
      <c r="I534" s="19" t="str">
        <f t="shared" si="134"/>
        <v>-</v>
      </c>
      <c r="J534" s="21" t="str">
        <f t="shared" si="135"/>
        <v>-</v>
      </c>
      <c r="K534" s="27">
        <f t="shared" si="136"/>
        <v>0</v>
      </c>
      <c r="L534" s="27">
        <f t="shared" si="137"/>
        <v>0</v>
      </c>
      <c r="M534" s="10">
        <f t="shared" si="138"/>
        <v>0</v>
      </c>
      <c r="N534" s="30">
        <f t="shared" si="139"/>
        <v>0</v>
      </c>
      <c r="O534" s="10">
        <f t="shared" si="140"/>
        <v>0</v>
      </c>
      <c r="P534" s="30">
        <f t="shared" si="141"/>
        <v>0</v>
      </c>
      <c r="Q534" s="27">
        <f t="shared" si="142"/>
        <v>0</v>
      </c>
      <c r="R534" s="38">
        <f t="shared" si="143"/>
        <v>0</v>
      </c>
      <c r="S534" s="39">
        <f t="shared" si="144"/>
        <v>0</v>
      </c>
      <c r="T534" s="10">
        <f t="shared" si="145"/>
        <v>0</v>
      </c>
      <c r="U534" s="30">
        <f t="shared" si="146"/>
        <v>0</v>
      </c>
      <c r="V534" s="22">
        <f t="shared" si="147"/>
        <v>0</v>
      </c>
      <c r="W534" s="22">
        <f t="shared" si="148"/>
        <v>0</v>
      </c>
      <c r="X534" s="22">
        <f t="shared" si="149"/>
        <v>0</v>
      </c>
    </row>
    <row r="535" spans="3:24" x14ac:dyDescent="0.3">
      <c r="C535" s="23" t="str">
        <f>IF('2. Børn_indtast'!C535="","",'2. Børn_indtast'!C535)</f>
        <v/>
      </c>
      <c r="D535" s="25">
        <f>IF(Inst_typ="Vuggestue","Vuggestue",IF(Inst_typ="Børnehave","Børnehave",IF(Inst_typ="Aldersintegreret institution","Aldersintegreret institution",IF(OR(Inst_typ="Vug og BH",Inst_typ="Kombi"),'2. Børn_indtast'!D535,0))))</f>
        <v>0</v>
      </c>
      <c r="E535" s="24" t="str">
        <f>IF('2. Børn_indtast'!E535="","",'2. Børn_indtast'!E535)</f>
        <v/>
      </c>
      <c r="F535" s="24" t="str">
        <f>IF('2. Børn_indtast'!F535="","",'2. Børn_indtast'!F535)</f>
        <v/>
      </c>
      <c r="G535" s="24" t="str">
        <f>IF('2. Børn_indtast'!G535="","",'2. Børn_indtast'!G535)</f>
        <v/>
      </c>
      <c r="H535" s="25" t="str">
        <f>IF('2. Børn_indtast'!H535="","",'2. Børn_indtast'!H535)</f>
        <v/>
      </c>
      <c r="I535" s="19" t="str">
        <f t="shared" si="134"/>
        <v>-</v>
      </c>
      <c r="J535" s="21" t="str">
        <f t="shared" si="135"/>
        <v>-</v>
      </c>
      <c r="K535" s="27">
        <f t="shared" si="136"/>
        <v>0</v>
      </c>
      <c r="L535" s="27">
        <f t="shared" si="137"/>
        <v>0</v>
      </c>
      <c r="M535" s="10">
        <f t="shared" si="138"/>
        <v>0</v>
      </c>
      <c r="N535" s="30">
        <f t="shared" si="139"/>
        <v>0</v>
      </c>
      <c r="O535" s="10">
        <f t="shared" si="140"/>
        <v>0</v>
      </c>
      <c r="P535" s="30">
        <f t="shared" si="141"/>
        <v>0</v>
      </c>
      <c r="Q535" s="27">
        <f t="shared" si="142"/>
        <v>0</v>
      </c>
      <c r="R535" s="38">
        <f t="shared" si="143"/>
        <v>0</v>
      </c>
      <c r="S535" s="39">
        <f t="shared" si="144"/>
        <v>0</v>
      </c>
      <c r="T535" s="10">
        <f t="shared" si="145"/>
        <v>0</v>
      </c>
      <c r="U535" s="30">
        <f t="shared" si="146"/>
        <v>0</v>
      </c>
      <c r="V535" s="22">
        <f t="shared" si="147"/>
        <v>0</v>
      </c>
      <c r="W535" s="22">
        <f t="shared" si="148"/>
        <v>0</v>
      </c>
      <c r="X535" s="22">
        <f t="shared" si="149"/>
        <v>0</v>
      </c>
    </row>
    <row r="536" spans="3:24" x14ac:dyDescent="0.3">
      <c r="C536" s="23" t="str">
        <f>IF('2. Børn_indtast'!C536="","",'2. Børn_indtast'!C536)</f>
        <v/>
      </c>
      <c r="D536" s="25">
        <f>IF(Inst_typ="Vuggestue","Vuggestue",IF(Inst_typ="Børnehave","Børnehave",IF(Inst_typ="Aldersintegreret institution","Aldersintegreret institution",IF(OR(Inst_typ="Vug og BH",Inst_typ="Kombi"),'2. Børn_indtast'!D536,0))))</f>
        <v>0</v>
      </c>
      <c r="E536" s="24" t="str">
        <f>IF('2. Børn_indtast'!E536="","",'2. Børn_indtast'!E536)</f>
        <v/>
      </c>
      <c r="F536" s="24" t="str">
        <f>IF('2. Børn_indtast'!F536="","",'2. Børn_indtast'!F536)</f>
        <v/>
      </c>
      <c r="G536" s="24" t="str">
        <f>IF('2. Børn_indtast'!G536="","",'2. Børn_indtast'!G536)</f>
        <v/>
      </c>
      <c r="H536" s="25" t="str">
        <f>IF('2. Børn_indtast'!H536="","",'2. Børn_indtast'!H536)</f>
        <v/>
      </c>
      <c r="I536" s="19" t="str">
        <f t="shared" si="134"/>
        <v>-</v>
      </c>
      <c r="J536" s="21" t="str">
        <f t="shared" si="135"/>
        <v>-</v>
      </c>
      <c r="K536" s="27">
        <f t="shared" si="136"/>
        <v>0</v>
      </c>
      <c r="L536" s="27">
        <f t="shared" si="137"/>
        <v>0</v>
      </c>
      <c r="M536" s="10">
        <f t="shared" si="138"/>
        <v>0</v>
      </c>
      <c r="N536" s="30">
        <f t="shared" si="139"/>
        <v>0</v>
      </c>
      <c r="O536" s="10">
        <f t="shared" si="140"/>
        <v>0</v>
      </c>
      <c r="P536" s="30">
        <f t="shared" si="141"/>
        <v>0</v>
      </c>
      <c r="Q536" s="27">
        <f t="shared" si="142"/>
        <v>0</v>
      </c>
      <c r="R536" s="38">
        <f t="shared" si="143"/>
        <v>0</v>
      </c>
      <c r="S536" s="39">
        <f t="shared" si="144"/>
        <v>0</v>
      </c>
      <c r="T536" s="10">
        <f t="shared" si="145"/>
        <v>0</v>
      </c>
      <c r="U536" s="30">
        <f t="shared" si="146"/>
        <v>0</v>
      </c>
      <c r="V536" s="22">
        <f t="shared" si="147"/>
        <v>0</v>
      </c>
      <c r="W536" s="22">
        <f t="shared" si="148"/>
        <v>0</v>
      </c>
      <c r="X536" s="22">
        <f t="shared" si="149"/>
        <v>0</v>
      </c>
    </row>
    <row r="537" spans="3:24" x14ac:dyDescent="0.3">
      <c r="C537" s="23" t="str">
        <f>IF('2. Børn_indtast'!C537="","",'2. Børn_indtast'!C537)</f>
        <v/>
      </c>
      <c r="D537" s="25">
        <f>IF(Inst_typ="Vuggestue","Vuggestue",IF(Inst_typ="Børnehave","Børnehave",IF(Inst_typ="Aldersintegreret institution","Aldersintegreret institution",IF(OR(Inst_typ="Vug og BH",Inst_typ="Kombi"),'2. Børn_indtast'!D537,0))))</f>
        <v>0</v>
      </c>
      <c r="E537" s="24" t="str">
        <f>IF('2. Børn_indtast'!E537="","",'2. Børn_indtast'!E537)</f>
        <v/>
      </c>
      <c r="F537" s="24" t="str">
        <f>IF('2. Børn_indtast'!F537="","",'2. Børn_indtast'!F537)</f>
        <v/>
      </c>
      <c r="G537" s="24" t="str">
        <f>IF('2. Børn_indtast'!G537="","",'2. Børn_indtast'!G537)</f>
        <v/>
      </c>
      <c r="H537" s="25" t="str">
        <f>IF('2. Børn_indtast'!H537="","",'2. Børn_indtast'!H537)</f>
        <v/>
      </c>
      <c r="I537" s="19" t="str">
        <f t="shared" si="134"/>
        <v>-</v>
      </c>
      <c r="J537" s="21" t="str">
        <f t="shared" si="135"/>
        <v>-</v>
      </c>
      <c r="K537" s="27">
        <f t="shared" si="136"/>
        <v>0</v>
      </c>
      <c r="L537" s="27">
        <f t="shared" si="137"/>
        <v>0</v>
      </c>
      <c r="M537" s="10">
        <f t="shared" si="138"/>
        <v>0</v>
      </c>
      <c r="N537" s="30">
        <f t="shared" si="139"/>
        <v>0</v>
      </c>
      <c r="O537" s="10">
        <f t="shared" si="140"/>
        <v>0</v>
      </c>
      <c r="P537" s="30">
        <f t="shared" si="141"/>
        <v>0</v>
      </c>
      <c r="Q537" s="27">
        <f t="shared" si="142"/>
        <v>0</v>
      </c>
      <c r="R537" s="38">
        <f t="shared" si="143"/>
        <v>0</v>
      </c>
      <c r="S537" s="39">
        <f t="shared" si="144"/>
        <v>0</v>
      </c>
      <c r="T537" s="10">
        <f t="shared" si="145"/>
        <v>0</v>
      </c>
      <c r="U537" s="30">
        <f t="shared" si="146"/>
        <v>0</v>
      </c>
      <c r="V537" s="22">
        <f t="shared" si="147"/>
        <v>0</v>
      </c>
      <c r="W537" s="22">
        <f t="shared" si="148"/>
        <v>0</v>
      </c>
      <c r="X537" s="22">
        <f t="shared" si="149"/>
        <v>0</v>
      </c>
    </row>
    <row r="538" spans="3:24" x14ac:dyDescent="0.3">
      <c r="C538" s="23" t="str">
        <f>IF('2. Børn_indtast'!C538="","",'2. Børn_indtast'!C538)</f>
        <v/>
      </c>
      <c r="D538" s="25">
        <f>IF(Inst_typ="Vuggestue","Vuggestue",IF(Inst_typ="Børnehave","Børnehave",IF(Inst_typ="Aldersintegreret institution","Aldersintegreret institution",IF(OR(Inst_typ="Vug og BH",Inst_typ="Kombi"),'2. Børn_indtast'!D538,0))))</f>
        <v>0</v>
      </c>
      <c r="E538" s="24" t="str">
        <f>IF('2. Børn_indtast'!E538="","",'2. Børn_indtast'!E538)</f>
        <v/>
      </c>
      <c r="F538" s="24" t="str">
        <f>IF('2. Børn_indtast'!F538="","",'2. Børn_indtast'!F538)</f>
        <v/>
      </c>
      <c r="G538" s="24" t="str">
        <f>IF('2. Børn_indtast'!G538="","",'2. Børn_indtast'!G538)</f>
        <v/>
      </c>
      <c r="H538" s="25" t="str">
        <f>IF('2. Børn_indtast'!H538="","",'2. Børn_indtast'!H538)</f>
        <v/>
      </c>
      <c r="I538" s="19" t="str">
        <f t="shared" si="134"/>
        <v>-</v>
      </c>
      <c r="J538" s="21" t="str">
        <f t="shared" si="135"/>
        <v>-</v>
      </c>
      <c r="K538" s="27">
        <f t="shared" si="136"/>
        <v>0</v>
      </c>
      <c r="L538" s="27">
        <f t="shared" si="137"/>
        <v>0</v>
      </c>
      <c r="M538" s="10">
        <f t="shared" si="138"/>
        <v>0</v>
      </c>
      <c r="N538" s="30">
        <f t="shared" si="139"/>
        <v>0</v>
      </c>
      <c r="O538" s="10">
        <f t="shared" si="140"/>
        <v>0</v>
      </c>
      <c r="P538" s="30">
        <f t="shared" si="141"/>
        <v>0</v>
      </c>
      <c r="Q538" s="27">
        <f t="shared" si="142"/>
        <v>0</v>
      </c>
      <c r="R538" s="38">
        <f t="shared" si="143"/>
        <v>0</v>
      </c>
      <c r="S538" s="39">
        <f t="shared" si="144"/>
        <v>0</v>
      </c>
      <c r="T538" s="10">
        <f t="shared" si="145"/>
        <v>0</v>
      </c>
      <c r="U538" s="30">
        <f t="shared" si="146"/>
        <v>0</v>
      </c>
      <c r="V538" s="22">
        <f t="shared" si="147"/>
        <v>0</v>
      </c>
      <c r="W538" s="22">
        <f t="shared" si="148"/>
        <v>0</v>
      </c>
      <c r="X538" s="22">
        <f t="shared" si="149"/>
        <v>0</v>
      </c>
    </row>
    <row r="539" spans="3:24" x14ac:dyDescent="0.3">
      <c r="C539" s="23" t="str">
        <f>IF('2. Børn_indtast'!C539="","",'2. Børn_indtast'!C539)</f>
        <v/>
      </c>
      <c r="D539" s="25">
        <f>IF(Inst_typ="Vuggestue","Vuggestue",IF(Inst_typ="Børnehave","Børnehave",IF(Inst_typ="Aldersintegreret institution","Aldersintegreret institution",IF(OR(Inst_typ="Vug og BH",Inst_typ="Kombi"),'2. Børn_indtast'!D539,0))))</f>
        <v>0</v>
      </c>
      <c r="E539" s="24" t="str">
        <f>IF('2. Børn_indtast'!E539="","",'2. Børn_indtast'!E539)</f>
        <v/>
      </c>
      <c r="F539" s="24" t="str">
        <f>IF('2. Børn_indtast'!F539="","",'2. Børn_indtast'!F539)</f>
        <v/>
      </c>
      <c r="G539" s="24" t="str">
        <f>IF('2. Børn_indtast'!G539="","",'2. Børn_indtast'!G539)</f>
        <v/>
      </c>
      <c r="H539" s="25" t="str">
        <f>IF('2. Børn_indtast'!H539="","",'2. Børn_indtast'!H539)</f>
        <v/>
      </c>
      <c r="I539" s="19" t="str">
        <f t="shared" si="134"/>
        <v>-</v>
      </c>
      <c r="J539" s="21" t="str">
        <f t="shared" si="135"/>
        <v>-</v>
      </c>
      <c r="K539" s="27">
        <f t="shared" si="136"/>
        <v>0</v>
      </c>
      <c r="L539" s="27">
        <f t="shared" si="137"/>
        <v>0</v>
      </c>
      <c r="M539" s="10">
        <f t="shared" si="138"/>
        <v>0</v>
      </c>
      <c r="N539" s="30">
        <f t="shared" si="139"/>
        <v>0</v>
      </c>
      <c r="O539" s="10">
        <f t="shared" si="140"/>
        <v>0</v>
      </c>
      <c r="P539" s="30">
        <f t="shared" si="141"/>
        <v>0</v>
      </c>
      <c r="Q539" s="27">
        <f t="shared" si="142"/>
        <v>0</v>
      </c>
      <c r="R539" s="38">
        <f t="shared" si="143"/>
        <v>0</v>
      </c>
      <c r="S539" s="39">
        <f t="shared" si="144"/>
        <v>0</v>
      </c>
      <c r="T539" s="10">
        <f t="shared" si="145"/>
        <v>0</v>
      </c>
      <c r="U539" s="30">
        <f t="shared" si="146"/>
        <v>0</v>
      </c>
      <c r="V539" s="22">
        <f t="shared" si="147"/>
        <v>0</v>
      </c>
      <c r="W539" s="22">
        <f t="shared" si="148"/>
        <v>0</v>
      </c>
      <c r="X539" s="22">
        <f t="shared" si="149"/>
        <v>0</v>
      </c>
    </row>
    <row r="540" spans="3:24" x14ac:dyDescent="0.3">
      <c r="C540" s="23" t="str">
        <f>IF('2. Børn_indtast'!C540="","",'2. Børn_indtast'!C540)</f>
        <v/>
      </c>
      <c r="D540" s="25">
        <f>IF(Inst_typ="Vuggestue","Vuggestue",IF(Inst_typ="Børnehave","Børnehave",IF(Inst_typ="Aldersintegreret institution","Aldersintegreret institution",IF(OR(Inst_typ="Vug og BH",Inst_typ="Kombi"),'2. Børn_indtast'!D540,0))))</f>
        <v>0</v>
      </c>
      <c r="E540" s="24" t="str">
        <f>IF('2. Børn_indtast'!E540="","",'2. Børn_indtast'!E540)</f>
        <v/>
      </c>
      <c r="F540" s="24" t="str">
        <f>IF('2. Børn_indtast'!F540="","",'2. Børn_indtast'!F540)</f>
        <v/>
      </c>
      <c r="G540" s="24" t="str">
        <f>IF('2. Børn_indtast'!G540="","",'2. Børn_indtast'!G540)</f>
        <v/>
      </c>
      <c r="H540" s="25" t="str">
        <f>IF('2. Børn_indtast'!H540="","",'2. Børn_indtast'!H540)</f>
        <v/>
      </c>
      <c r="I540" s="19" t="str">
        <f t="shared" si="134"/>
        <v>-</v>
      </c>
      <c r="J540" s="21" t="str">
        <f t="shared" si="135"/>
        <v>-</v>
      </c>
      <c r="K540" s="27">
        <f t="shared" si="136"/>
        <v>0</v>
      </c>
      <c r="L540" s="27">
        <f t="shared" si="137"/>
        <v>0</v>
      </c>
      <c r="M540" s="10">
        <f t="shared" si="138"/>
        <v>0</v>
      </c>
      <c r="N540" s="30">
        <f t="shared" si="139"/>
        <v>0</v>
      </c>
      <c r="O540" s="10">
        <f t="shared" si="140"/>
        <v>0</v>
      </c>
      <c r="P540" s="30">
        <f t="shared" si="141"/>
        <v>0</v>
      </c>
      <c r="Q540" s="27">
        <f t="shared" si="142"/>
        <v>0</v>
      </c>
      <c r="R540" s="38">
        <f t="shared" si="143"/>
        <v>0</v>
      </c>
      <c r="S540" s="39">
        <f t="shared" si="144"/>
        <v>0</v>
      </c>
      <c r="T540" s="10">
        <f t="shared" si="145"/>
        <v>0</v>
      </c>
      <c r="U540" s="30">
        <f t="shared" si="146"/>
        <v>0</v>
      </c>
      <c r="V540" s="22">
        <f t="shared" si="147"/>
        <v>0</v>
      </c>
      <c r="W540" s="22">
        <f t="shared" si="148"/>
        <v>0</v>
      </c>
      <c r="X540" s="22">
        <f t="shared" si="149"/>
        <v>0</v>
      </c>
    </row>
    <row r="541" spans="3:24" x14ac:dyDescent="0.3">
      <c r="C541" s="23" t="str">
        <f>IF('2. Børn_indtast'!C541="","",'2. Børn_indtast'!C541)</f>
        <v/>
      </c>
      <c r="D541" s="25">
        <f>IF(Inst_typ="Vuggestue","Vuggestue",IF(Inst_typ="Børnehave","Børnehave",IF(Inst_typ="Aldersintegreret institution","Aldersintegreret institution",IF(OR(Inst_typ="Vug og BH",Inst_typ="Kombi"),'2. Børn_indtast'!D541,0))))</f>
        <v>0</v>
      </c>
      <c r="E541" s="24" t="str">
        <f>IF('2. Børn_indtast'!E541="","",'2. Børn_indtast'!E541)</f>
        <v/>
      </c>
      <c r="F541" s="24" t="str">
        <f>IF('2. Børn_indtast'!F541="","",'2. Børn_indtast'!F541)</f>
        <v/>
      </c>
      <c r="G541" s="24" t="str">
        <f>IF('2. Børn_indtast'!G541="","",'2. Børn_indtast'!G541)</f>
        <v/>
      </c>
      <c r="H541" s="25" t="str">
        <f>IF('2. Børn_indtast'!H541="","",'2. Børn_indtast'!H541)</f>
        <v/>
      </c>
      <c r="I541" s="19" t="str">
        <f t="shared" si="134"/>
        <v>-</v>
      </c>
      <c r="J541" s="21" t="str">
        <f t="shared" si="135"/>
        <v>-</v>
      </c>
      <c r="K541" s="27">
        <f t="shared" si="136"/>
        <v>0</v>
      </c>
      <c r="L541" s="27">
        <f t="shared" si="137"/>
        <v>0</v>
      </c>
      <c r="M541" s="10">
        <f t="shared" si="138"/>
        <v>0</v>
      </c>
      <c r="N541" s="30">
        <f t="shared" si="139"/>
        <v>0</v>
      </c>
      <c r="O541" s="10">
        <f t="shared" si="140"/>
        <v>0</v>
      </c>
      <c r="P541" s="30">
        <f t="shared" si="141"/>
        <v>0</v>
      </c>
      <c r="Q541" s="27">
        <f t="shared" si="142"/>
        <v>0</v>
      </c>
      <c r="R541" s="38">
        <f t="shared" si="143"/>
        <v>0</v>
      </c>
      <c r="S541" s="39">
        <f t="shared" si="144"/>
        <v>0</v>
      </c>
      <c r="T541" s="10">
        <f t="shared" si="145"/>
        <v>0</v>
      </c>
      <c r="U541" s="30">
        <f t="shared" si="146"/>
        <v>0</v>
      </c>
      <c r="V541" s="22">
        <f t="shared" si="147"/>
        <v>0</v>
      </c>
      <c r="W541" s="22">
        <f t="shared" si="148"/>
        <v>0</v>
      </c>
      <c r="X541" s="22">
        <f t="shared" si="149"/>
        <v>0</v>
      </c>
    </row>
    <row r="542" spans="3:24" x14ac:dyDescent="0.3">
      <c r="C542" s="23" t="str">
        <f>IF('2. Børn_indtast'!C542="","",'2. Børn_indtast'!C542)</f>
        <v/>
      </c>
      <c r="D542" s="25">
        <f>IF(Inst_typ="Vuggestue","Vuggestue",IF(Inst_typ="Børnehave","Børnehave",IF(Inst_typ="Aldersintegreret institution","Aldersintegreret institution",IF(OR(Inst_typ="Vug og BH",Inst_typ="Kombi"),'2. Børn_indtast'!D542,0))))</f>
        <v>0</v>
      </c>
      <c r="E542" s="24" t="str">
        <f>IF('2. Børn_indtast'!E542="","",'2. Børn_indtast'!E542)</f>
        <v/>
      </c>
      <c r="F542" s="24" t="str">
        <f>IF('2. Børn_indtast'!F542="","",'2. Børn_indtast'!F542)</f>
        <v/>
      </c>
      <c r="G542" s="24" t="str">
        <f>IF('2. Børn_indtast'!G542="","",'2. Børn_indtast'!G542)</f>
        <v/>
      </c>
      <c r="H542" s="25" t="str">
        <f>IF('2. Børn_indtast'!H542="","",'2. Børn_indtast'!H542)</f>
        <v/>
      </c>
      <c r="I542" s="19" t="str">
        <f t="shared" si="134"/>
        <v>-</v>
      </c>
      <c r="J542" s="21" t="str">
        <f t="shared" si="135"/>
        <v>-</v>
      </c>
      <c r="K542" s="27">
        <f t="shared" si="136"/>
        <v>0</v>
      </c>
      <c r="L542" s="27">
        <f t="shared" si="137"/>
        <v>0</v>
      </c>
      <c r="M542" s="10">
        <f t="shared" si="138"/>
        <v>0</v>
      </c>
      <c r="N542" s="30">
        <f t="shared" si="139"/>
        <v>0</v>
      </c>
      <c r="O542" s="10">
        <f t="shared" si="140"/>
        <v>0</v>
      </c>
      <c r="P542" s="30">
        <f t="shared" si="141"/>
        <v>0</v>
      </c>
      <c r="Q542" s="27">
        <f t="shared" si="142"/>
        <v>0</v>
      </c>
      <c r="R542" s="38">
        <f t="shared" si="143"/>
        <v>0</v>
      </c>
      <c r="S542" s="39">
        <f t="shared" si="144"/>
        <v>0</v>
      </c>
      <c r="T542" s="10">
        <f t="shared" si="145"/>
        <v>0</v>
      </c>
      <c r="U542" s="30">
        <f t="shared" si="146"/>
        <v>0</v>
      </c>
      <c r="V542" s="22">
        <f t="shared" si="147"/>
        <v>0</v>
      </c>
      <c r="W542" s="22">
        <f t="shared" si="148"/>
        <v>0</v>
      </c>
      <c r="X542" s="22">
        <f t="shared" si="149"/>
        <v>0</v>
      </c>
    </row>
    <row r="543" spans="3:24" x14ac:dyDescent="0.3">
      <c r="C543" s="23" t="str">
        <f>IF('2. Børn_indtast'!C543="","",'2. Børn_indtast'!C543)</f>
        <v/>
      </c>
      <c r="D543" s="25">
        <f>IF(Inst_typ="Vuggestue","Vuggestue",IF(Inst_typ="Børnehave","Børnehave",IF(Inst_typ="Aldersintegreret institution","Aldersintegreret institution",IF(OR(Inst_typ="Vug og BH",Inst_typ="Kombi"),'2. Børn_indtast'!D543,0))))</f>
        <v>0</v>
      </c>
      <c r="E543" s="24" t="str">
        <f>IF('2. Børn_indtast'!E543="","",'2. Børn_indtast'!E543)</f>
        <v/>
      </c>
      <c r="F543" s="24" t="str">
        <f>IF('2. Børn_indtast'!F543="","",'2. Børn_indtast'!F543)</f>
        <v/>
      </c>
      <c r="G543" s="24" t="str">
        <f>IF('2. Børn_indtast'!G543="","",'2. Børn_indtast'!G543)</f>
        <v/>
      </c>
      <c r="H543" s="25" t="str">
        <f>IF('2. Børn_indtast'!H543="","",'2. Børn_indtast'!H543)</f>
        <v/>
      </c>
      <c r="I543" s="19" t="str">
        <f t="shared" si="134"/>
        <v>-</v>
      </c>
      <c r="J543" s="21" t="str">
        <f t="shared" si="135"/>
        <v>-</v>
      </c>
      <c r="K543" s="27">
        <f t="shared" si="136"/>
        <v>0</v>
      </c>
      <c r="L543" s="27">
        <f t="shared" si="137"/>
        <v>0</v>
      </c>
      <c r="M543" s="10">
        <f t="shared" si="138"/>
        <v>0</v>
      </c>
      <c r="N543" s="30">
        <f t="shared" si="139"/>
        <v>0</v>
      </c>
      <c r="O543" s="10">
        <f t="shared" si="140"/>
        <v>0</v>
      </c>
      <c r="P543" s="30">
        <f t="shared" si="141"/>
        <v>0</v>
      </c>
      <c r="Q543" s="27">
        <f t="shared" si="142"/>
        <v>0</v>
      </c>
      <c r="R543" s="38">
        <f t="shared" si="143"/>
        <v>0</v>
      </c>
      <c r="S543" s="39">
        <f t="shared" si="144"/>
        <v>0</v>
      </c>
      <c r="T543" s="10">
        <f t="shared" si="145"/>
        <v>0</v>
      </c>
      <c r="U543" s="30">
        <f t="shared" si="146"/>
        <v>0</v>
      </c>
      <c r="V543" s="22">
        <f t="shared" si="147"/>
        <v>0</v>
      </c>
      <c r="W543" s="22">
        <f t="shared" si="148"/>
        <v>0</v>
      </c>
      <c r="X543" s="22">
        <f t="shared" si="149"/>
        <v>0</v>
      </c>
    </row>
    <row r="544" spans="3:24" x14ac:dyDescent="0.3">
      <c r="C544" s="23" t="str">
        <f>IF('2. Børn_indtast'!C544="","",'2. Børn_indtast'!C544)</f>
        <v/>
      </c>
      <c r="D544" s="25">
        <f>IF(Inst_typ="Vuggestue","Vuggestue",IF(Inst_typ="Børnehave","Børnehave",IF(Inst_typ="Aldersintegreret institution","Aldersintegreret institution",IF(OR(Inst_typ="Vug og BH",Inst_typ="Kombi"),'2. Børn_indtast'!D544,0))))</f>
        <v>0</v>
      </c>
      <c r="E544" s="24" t="str">
        <f>IF('2. Børn_indtast'!E544="","",'2. Børn_indtast'!E544)</f>
        <v/>
      </c>
      <c r="F544" s="24" t="str">
        <f>IF('2. Børn_indtast'!F544="","",'2. Børn_indtast'!F544)</f>
        <v/>
      </c>
      <c r="G544" s="24" t="str">
        <f>IF('2. Børn_indtast'!G544="","",'2. Børn_indtast'!G544)</f>
        <v/>
      </c>
      <c r="H544" s="25" t="str">
        <f>IF('2. Børn_indtast'!H544="","",'2. Børn_indtast'!H544)</f>
        <v/>
      </c>
      <c r="I544" s="19" t="str">
        <f t="shared" si="134"/>
        <v>-</v>
      </c>
      <c r="J544" s="21" t="str">
        <f t="shared" si="135"/>
        <v>-</v>
      </c>
      <c r="K544" s="27">
        <f t="shared" si="136"/>
        <v>0</v>
      </c>
      <c r="L544" s="27">
        <f t="shared" si="137"/>
        <v>0</v>
      </c>
      <c r="M544" s="10">
        <f t="shared" si="138"/>
        <v>0</v>
      </c>
      <c r="N544" s="30">
        <f t="shared" si="139"/>
        <v>0</v>
      </c>
      <c r="O544" s="10">
        <f t="shared" si="140"/>
        <v>0</v>
      </c>
      <c r="P544" s="30">
        <f t="shared" si="141"/>
        <v>0</v>
      </c>
      <c r="Q544" s="27">
        <f t="shared" si="142"/>
        <v>0</v>
      </c>
      <c r="R544" s="38">
        <f t="shared" si="143"/>
        <v>0</v>
      </c>
      <c r="S544" s="39">
        <f t="shared" si="144"/>
        <v>0</v>
      </c>
      <c r="T544" s="10">
        <f t="shared" si="145"/>
        <v>0</v>
      </c>
      <c r="U544" s="30">
        <f t="shared" si="146"/>
        <v>0</v>
      </c>
      <c r="V544" s="22">
        <f t="shared" si="147"/>
        <v>0</v>
      </c>
      <c r="W544" s="22">
        <f t="shared" si="148"/>
        <v>0</v>
      </c>
      <c r="X544" s="22">
        <f t="shared" si="149"/>
        <v>0</v>
      </c>
    </row>
    <row r="545" spans="3:24" x14ac:dyDescent="0.3">
      <c r="C545" s="23" t="str">
        <f>IF('2. Børn_indtast'!C545="","",'2. Børn_indtast'!C545)</f>
        <v/>
      </c>
      <c r="D545" s="25">
        <f>IF(Inst_typ="Vuggestue","Vuggestue",IF(Inst_typ="Børnehave","Børnehave",IF(Inst_typ="Aldersintegreret institution","Aldersintegreret institution",IF(OR(Inst_typ="Vug og BH",Inst_typ="Kombi"),'2. Børn_indtast'!D545,0))))</f>
        <v>0</v>
      </c>
      <c r="E545" s="24" t="str">
        <f>IF('2. Børn_indtast'!E545="","",'2. Børn_indtast'!E545)</f>
        <v/>
      </c>
      <c r="F545" s="24" t="str">
        <f>IF('2. Børn_indtast'!F545="","",'2. Børn_indtast'!F545)</f>
        <v/>
      </c>
      <c r="G545" s="24" t="str">
        <f>IF('2. Børn_indtast'!G545="","",'2. Børn_indtast'!G545)</f>
        <v/>
      </c>
      <c r="H545" s="25" t="str">
        <f>IF('2. Børn_indtast'!H545="","",'2. Børn_indtast'!H545)</f>
        <v/>
      </c>
      <c r="I545" s="19" t="str">
        <f t="shared" si="134"/>
        <v>-</v>
      </c>
      <c r="J545" s="21" t="str">
        <f t="shared" si="135"/>
        <v>-</v>
      </c>
      <c r="K545" s="27">
        <f t="shared" si="136"/>
        <v>0</v>
      </c>
      <c r="L545" s="27">
        <f t="shared" si="137"/>
        <v>0</v>
      </c>
      <c r="M545" s="10">
        <f t="shared" si="138"/>
        <v>0</v>
      </c>
      <c r="N545" s="30">
        <f t="shared" si="139"/>
        <v>0</v>
      </c>
      <c r="O545" s="10">
        <f t="shared" si="140"/>
        <v>0</v>
      </c>
      <c r="P545" s="30">
        <f t="shared" si="141"/>
        <v>0</v>
      </c>
      <c r="Q545" s="27">
        <f t="shared" si="142"/>
        <v>0</v>
      </c>
      <c r="R545" s="38">
        <f t="shared" si="143"/>
        <v>0</v>
      </c>
      <c r="S545" s="39">
        <f t="shared" si="144"/>
        <v>0</v>
      </c>
      <c r="T545" s="10">
        <f t="shared" si="145"/>
        <v>0</v>
      </c>
      <c r="U545" s="30">
        <f t="shared" si="146"/>
        <v>0</v>
      </c>
      <c r="V545" s="22">
        <f t="shared" si="147"/>
        <v>0</v>
      </c>
      <c r="W545" s="22">
        <f t="shared" si="148"/>
        <v>0</v>
      </c>
      <c r="X545" s="22">
        <f t="shared" si="149"/>
        <v>0</v>
      </c>
    </row>
    <row r="546" spans="3:24" x14ac:dyDescent="0.3">
      <c r="C546" s="23" t="str">
        <f>IF('2. Børn_indtast'!C546="","",'2. Børn_indtast'!C546)</f>
        <v/>
      </c>
      <c r="D546" s="25">
        <f>IF(Inst_typ="Vuggestue","Vuggestue",IF(Inst_typ="Børnehave","Børnehave",IF(Inst_typ="Aldersintegreret institution","Aldersintegreret institution",IF(OR(Inst_typ="Vug og BH",Inst_typ="Kombi"),'2. Børn_indtast'!D546,0))))</f>
        <v>0</v>
      </c>
      <c r="E546" s="24" t="str">
        <f>IF('2. Børn_indtast'!E546="","",'2. Børn_indtast'!E546)</f>
        <v/>
      </c>
      <c r="F546" s="24" t="str">
        <f>IF('2. Børn_indtast'!F546="","",'2. Børn_indtast'!F546)</f>
        <v/>
      </c>
      <c r="G546" s="24" t="str">
        <f>IF('2. Børn_indtast'!G546="","",'2. Børn_indtast'!G546)</f>
        <v/>
      </c>
      <c r="H546" s="25" t="str">
        <f>IF('2. Børn_indtast'!H546="","",'2. Børn_indtast'!H546)</f>
        <v/>
      </c>
      <c r="I546" s="19" t="str">
        <f t="shared" si="134"/>
        <v>-</v>
      </c>
      <c r="J546" s="21" t="str">
        <f t="shared" si="135"/>
        <v>-</v>
      </c>
      <c r="K546" s="27">
        <f t="shared" si="136"/>
        <v>0</v>
      </c>
      <c r="L546" s="27">
        <f t="shared" si="137"/>
        <v>0</v>
      </c>
      <c r="M546" s="10">
        <f t="shared" si="138"/>
        <v>0</v>
      </c>
      <c r="N546" s="30">
        <f t="shared" si="139"/>
        <v>0</v>
      </c>
      <c r="O546" s="10">
        <f t="shared" si="140"/>
        <v>0</v>
      </c>
      <c r="P546" s="30">
        <f t="shared" si="141"/>
        <v>0</v>
      </c>
      <c r="Q546" s="27">
        <f t="shared" si="142"/>
        <v>0</v>
      </c>
      <c r="R546" s="38">
        <f t="shared" si="143"/>
        <v>0</v>
      </c>
      <c r="S546" s="39">
        <f t="shared" si="144"/>
        <v>0</v>
      </c>
      <c r="T546" s="10">
        <f t="shared" si="145"/>
        <v>0</v>
      </c>
      <c r="U546" s="30">
        <f t="shared" si="146"/>
        <v>0</v>
      </c>
      <c r="V546" s="22">
        <f t="shared" si="147"/>
        <v>0</v>
      </c>
      <c r="W546" s="22">
        <f t="shared" si="148"/>
        <v>0</v>
      </c>
      <c r="X546" s="22">
        <f t="shared" si="149"/>
        <v>0</v>
      </c>
    </row>
    <row r="547" spans="3:24" x14ac:dyDescent="0.3">
      <c r="C547" s="23" t="str">
        <f>IF('2. Børn_indtast'!C547="","",'2. Børn_indtast'!C547)</f>
        <v/>
      </c>
      <c r="D547" s="25">
        <f>IF(Inst_typ="Vuggestue","Vuggestue",IF(Inst_typ="Børnehave","Børnehave",IF(Inst_typ="Aldersintegreret institution","Aldersintegreret institution",IF(OR(Inst_typ="Vug og BH",Inst_typ="Kombi"),'2. Børn_indtast'!D547,0))))</f>
        <v>0</v>
      </c>
      <c r="E547" s="24" t="str">
        <f>IF('2. Børn_indtast'!E547="","",'2. Børn_indtast'!E547)</f>
        <v/>
      </c>
      <c r="F547" s="24" t="str">
        <f>IF('2. Børn_indtast'!F547="","",'2. Børn_indtast'!F547)</f>
        <v/>
      </c>
      <c r="G547" s="24" t="str">
        <f>IF('2. Børn_indtast'!G547="","",'2. Børn_indtast'!G547)</f>
        <v/>
      </c>
      <c r="H547" s="25" t="str">
        <f>IF('2. Børn_indtast'!H547="","",'2. Børn_indtast'!H547)</f>
        <v/>
      </c>
      <c r="I547" s="19" t="str">
        <f t="shared" si="134"/>
        <v>-</v>
      </c>
      <c r="J547" s="21" t="str">
        <f t="shared" si="135"/>
        <v>-</v>
      </c>
      <c r="K547" s="27">
        <f t="shared" si="136"/>
        <v>0</v>
      </c>
      <c r="L547" s="27">
        <f t="shared" si="137"/>
        <v>0</v>
      </c>
      <c r="M547" s="10">
        <f t="shared" si="138"/>
        <v>0</v>
      </c>
      <c r="N547" s="30">
        <f t="shared" si="139"/>
        <v>0</v>
      </c>
      <c r="O547" s="10">
        <f t="shared" si="140"/>
        <v>0</v>
      </c>
      <c r="P547" s="30">
        <f t="shared" si="141"/>
        <v>0</v>
      </c>
      <c r="Q547" s="27">
        <f t="shared" si="142"/>
        <v>0</v>
      </c>
      <c r="R547" s="38">
        <f t="shared" si="143"/>
        <v>0</v>
      </c>
      <c r="S547" s="39">
        <f t="shared" si="144"/>
        <v>0</v>
      </c>
      <c r="T547" s="10">
        <f t="shared" si="145"/>
        <v>0</v>
      </c>
      <c r="U547" s="30">
        <f t="shared" si="146"/>
        <v>0</v>
      </c>
      <c r="V547" s="22">
        <f t="shared" si="147"/>
        <v>0</v>
      </c>
      <c r="W547" s="22">
        <f t="shared" si="148"/>
        <v>0</v>
      </c>
      <c r="X547" s="22">
        <f t="shared" si="149"/>
        <v>0</v>
      </c>
    </row>
    <row r="548" spans="3:24" x14ac:dyDescent="0.3">
      <c r="C548" s="23" t="str">
        <f>IF('2. Børn_indtast'!C548="","",'2. Børn_indtast'!C548)</f>
        <v/>
      </c>
      <c r="D548" s="25">
        <f>IF(Inst_typ="Vuggestue","Vuggestue",IF(Inst_typ="Børnehave","Børnehave",IF(Inst_typ="Aldersintegreret institution","Aldersintegreret institution",IF(OR(Inst_typ="Vug og BH",Inst_typ="Kombi"),'2. Børn_indtast'!D548,0))))</f>
        <v>0</v>
      </c>
      <c r="E548" s="24" t="str">
        <f>IF('2. Børn_indtast'!E548="","",'2. Børn_indtast'!E548)</f>
        <v/>
      </c>
      <c r="F548" s="24" t="str">
        <f>IF('2. Børn_indtast'!F548="","",'2. Børn_indtast'!F548)</f>
        <v/>
      </c>
      <c r="G548" s="24" t="str">
        <f>IF('2. Børn_indtast'!G548="","",'2. Børn_indtast'!G548)</f>
        <v/>
      </c>
      <c r="H548" s="25" t="str">
        <f>IF('2. Børn_indtast'!H548="","",'2. Børn_indtast'!H548)</f>
        <v/>
      </c>
      <c r="I548" s="19" t="str">
        <f t="shared" si="134"/>
        <v>-</v>
      </c>
      <c r="J548" s="21" t="str">
        <f t="shared" si="135"/>
        <v>-</v>
      </c>
      <c r="K548" s="27">
        <f t="shared" si="136"/>
        <v>0</v>
      </c>
      <c r="L548" s="27">
        <f t="shared" si="137"/>
        <v>0</v>
      </c>
      <c r="M548" s="10">
        <f t="shared" si="138"/>
        <v>0</v>
      </c>
      <c r="N548" s="30">
        <f t="shared" si="139"/>
        <v>0</v>
      </c>
      <c r="O548" s="10">
        <f t="shared" si="140"/>
        <v>0</v>
      </c>
      <c r="P548" s="30">
        <f t="shared" si="141"/>
        <v>0</v>
      </c>
      <c r="Q548" s="27">
        <f t="shared" si="142"/>
        <v>0</v>
      </c>
      <c r="R548" s="38">
        <f t="shared" si="143"/>
        <v>0</v>
      </c>
      <c r="S548" s="39">
        <f t="shared" si="144"/>
        <v>0</v>
      </c>
      <c r="T548" s="10">
        <f t="shared" si="145"/>
        <v>0</v>
      </c>
      <c r="U548" s="30">
        <f t="shared" si="146"/>
        <v>0</v>
      </c>
      <c r="V548" s="22">
        <f t="shared" si="147"/>
        <v>0</v>
      </c>
      <c r="W548" s="22">
        <f t="shared" si="148"/>
        <v>0</v>
      </c>
      <c r="X548" s="22">
        <f t="shared" si="149"/>
        <v>0</v>
      </c>
    </row>
    <row r="549" spans="3:24" x14ac:dyDescent="0.3">
      <c r="C549" s="23" t="str">
        <f>IF('2. Børn_indtast'!C549="","",'2. Børn_indtast'!C549)</f>
        <v/>
      </c>
      <c r="D549" s="25">
        <f>IF(Inst_typ="Vuggestue","Vuggestue",IF(Inst_typ="Børnehave","Børnehave",IF(Inst_typ="Aldersintegreret institution","Aldersintegreret institution",IF(OR(Inst_typ="Vug og BH",Inst_typ="Kombi"),'2. Børn_indtast'!D549,0))))</f>
        <v>0</v>
      </c>
      <c r="E549" s="24" t="str">
        <f>IF('2. Børn_indtast'!E549="","",'2. Børn_indtast'!E549)</f>
        <v/>
      </c>
      <c r="F549" s="24" t="str">
        <f>IF('2. Børn_indtast'!F549="","",'2. Børn_indtast'!F549)</f>
        <v/>
      </c>
      <c r="G549" s="24" t="str">
        <f>IF('2. Børn_indtast'!G549="","",'2. Børn_indtast'!G549)</f>
        <v/>
      </c>
      <c r="H549" s="25" t="str">
        <f>IF('2. Børn_indtast'!H549="","",'2. Børn_indtast'!H549)</f>
        <v/>
      </c>
      <c r="I549" s="19" t="str">
        <f t="shared" si="134"/>
        <v>-</v>
      </c>
      <c r="J549" s="21" t="str">
        <f t="shared" si="135"/>
        <v>-</v>
      </c>
      <c r="K549" s="27">
        <f t="shared" si="136"/>
        <v>0</v>
      </c>
      <c r="L549" s="27">
        <f t="shared" si="137"/>
        <v>0</v>
      </c>
      <c r="M549" s="10">
        <f t="shared" si="138"/>
        <v>0</v>
      </c>
      <c r="N549" s="30">
        <f t="shared" si="139"/>
        <v>0</v>
      </c>
      <c r="O549" s="10">
        <f t="shared" si="140"/>
        <v>0</v>
      </c>
      <c r="P549" s="30">
        <f t="shared" si="141"/>
        <v>0</v>
      </c>
      <c r="Q549" s="27">
        <f t="shared" si="142"/>
        <v>0</v>
      </c>
      <c r="R549" s="38">
        <f t="shared" si="143"/>
        <v>0</v>
      </c>
      <c r="S549" s="39">
        <f t="shared" si="144"/>
        <v>0</v>
      </c>
      <c r="T549" s="10">
        <f t="shared" si="145"/>
        <v>0</v>
      </c>
      <c r="U549" s="30">
        <f t="shared" si="146"/>
        <v>0</v>
      </c>
      <c r="V549" s="22">
        <f t="shared" si="147"/>
        <v>0</v>
      </c>
      <c r="W549" s="22">
        <f t="shared" si="148"/>
        <v>0</v>
      </c>
      <c r="X549" s="22">
        <f t="shared" si="149"/>
        <v>0</v>
      </c>
    </row>
    <row r="550" spans="3:24" x14ac:dyDescent="0.3">
      <c r="C550" s="23" t="str">
        <f>IF('2. Børn_indtast'!C550="","",'2. Børn_indtast'!C550)</f>
        <v/>
      </c>
      <c r="D550" s="25">
        <f>IF(Inst_typ="Vuggestue","Vuggestue",IF(Inst_typ="Børnehave","Børnehave",IF(Inst_typ="Aldersintegreret institution","Aldersintegreret institution",IF(OR(Inst_typ="Vug og BH",Inst_typ="Kombi"),'2. Børn_indtast'!D550,0))))</f>
        <v>0</v>
      </c>
      <c r="E550" s="24" t="str">
        <f>IF('2. Børn_indtast'!E550="","",'2. Børn_indtast'!E550)</f>
        <v/>
      </c>
      <c r="F550" s="24" t="str">
        <f>IF('2. Børn_indtast'!F550="","",'2. Børn_indtast'!F550)</f>
        <v/>
      </c>
      <c r="G550" s="24" t="str">
        <f>IF('2. Børn_indtast'!G550="","",'2. Børn_indtast'!G550)</f>
        <v/>
      </c>
      <c r="H550" s="25" t="str">
        <f>IF('2. Børn_indtast'!H550="","",'2. Børn_indtast'!H550)</f>
        <v/>
      </c>
      <c r="I550" s="19" t="str">
        <f t="shared" si="134"/>
        <v>-</v>
      </c>
      <c r="J550" s="21" t="str">
        <f t="shared" si="135"/>
        <v>-</v>
      </c>
      <c r="K550" s="27">
        <f t="shared" si="136"/>
        <v>0</v>
      </c>
      <c r="L550" s="27">
        <f t="shared" si="137"/>
        <v>0</v>
      </c>
      <c r="M550" s="10">
        <f t="shared" si="138"/>
        <v>0</v>
      </c>
      <c r="N550" s="30">
        <f t="shared" si="139"/>
        <v>0</v>
      </c>
      <c r="O550" s="10">
        <f t="shared" si="140"/>
        <v>0</v>
      </c>
      <c r="P550" s="30">
        <f t="shared" si="141"/>
        <v>0</v>
      </c>
      <c r="Q550" s="27">
        <f t="shared" si="142"/>
        <v>0</v>
      </c>
      <c r="R550" s="38">
        <f t="shared" si="143"/>
        <v>0</v>
      </c>
      <c r="S550" s="39">
        <f t="shared" si="144"/>
        <v>0</v>
      </c>
      <c r="T550" s="10">
        <f t="shared" si="145"/>
        <v>0</v>
      </c>
      <c r="U550" s="30">
        <f t="shared" si="146"/>
        <v>0</v>
      </c>
      <c r="V550" s="22">
        <f t="shared" si="147"/>
        <v>0</v>
      </c>
      <c r="W550" s="22">
        <f t="shared" si="148"/>
        <v>0</v>
      </c>
      <c r="X550" s="22">
        <f t="shared" si="149"/>
        <v>0</v>
      </c>
    </row>
    <row r="551" spans="3:24" x14ac:dyDescent="0.3">
      <c r="C551" s="23" t="str">
        <f>IF('2. Børn_indtast'!C551="","",'2. Børn_indtast'!C551)</f>
        <v/>
      </c>
      <c r="D551" s="25">
        <f>IF(Inst_typ="Vuggestue","Vuggestue",IF(Inst_typ="Børnehave","Børnehave",IF(Inst_typ="Aldersintegreret institution","Aldersintegreret institution",IF(OR(Inst_typ="Vug og BH",Inst_typ="Kombi"),'2. Børn_indtast'!D551,0))))</f>
        <v>0</v>
      </c>
      <c r="E551" s="24" t="str">
        <f>IF('2. Børn_indtast'!E551="","",'2. Børn_indtast'!E551)</f>
        <v/>
      </c>
      <c r="F551" s="24" t="str">
        <f>IF('2. Børn_indtast'!F551="","",'2. Børn_indtast'!F551)</f>
        <v/>
      </c>
      <c r="G551" s="24" t="str">
        <f>IF('2. Børn_indtast'!G551="","",'2. Børn_indtast'!G551)</f>
        <v/>
      </c>
      <c r="H551" s="25" t="str">
        <f>IF('2. Børn_indtast'!H551="","",'2. Børn_indtast'!H551)</f>
        <v/>
      </c>
      <c r="I551" s="19" t="str">
        <f t="shared" si="134"/>
        <v>-</v>
      </c>
      <c r="J551" s="21" t="str">
        <f t="shared" si="135"/>
        <v>-</v>
      </c>
      <c r="K551" s="27">
        <f t="shared" si="136"/>
        <v>0</v>
      </c>
      <c r="L551" s="27">
        <f t="shared" si="137"/>
        <v>0</v>
      </c>
      <c r="M551" s="10">
        <f t="shared" si="138"/>
        <v>0</v>
      </c>
      <c r="N551" s="30">
        <f t="shared" si="139"/>
        <v>0</v>
      </c>
      <c r="O551" s="10">
        <f t="shared" si="140"/>
        <v>0</v>
      </c>
      <c r="P551" s="30">
        <f t="shared" si="141"/>
        <v>0</v>
      </c>
      <c r="Q551" s="27">
        <f t="shared" si="142"/>
        <v>0</v>
      </c>
      <c r="R551" s="38">
        <f t="shared" si="143"/>
        <v>0</v>
      </c>
      <c r="S551" s="39">
        <f t="shared" si="144"/>
        <v>0</v>
      </c>
      <c r="T551" s="10">
        <f t="shared" si="145"/>
        <v>0</v>
      </c>
      <c r="U551" s="30">
        <f t="shared" si="146"/>
        <v>0</v>
      </c>
      <c r="V551" s="22">
        <f t="shared" si="147"/>
        <v>0</v>
      </c>
      <c r="W551" s="22">
        <f t="shared" si="148"/>
        <v>0</v>
      </c>
      <c r="X551" s="22">
        <f t="shared" si="149"/>
        <v>0</v>
      </c>
    </row>
    <row r="552" spans="3:24" x14ac:dyDescent="0.3">
      <c r="C552" s="23" t="str">
        <f>IF('2. Børn_indtast'!C552="","",'2. Børn_indtast'!C552)</f>
        <v/>
      </c>
      <c r="D552" s="25">
        <f>IF(Inst_typ="Vuggestue","Vuggestue",IF(Inst_typ="Børnehave","Børnehave",IF(Inst_typ="Aldersintegreret institution","Aldersintegreret institution",IF(OR(Inst_typ="Vug og BH",Inst_typ="Kombi"),'2. Børn_indtast'!D552,0))))</f>
        <v>0</v>
      </c>
      <c r="E552" s="24" t="str">
        <f>IF('2. Børn_indtast'!E552="","",'2. Børn_indtast'!E552)</f>
        <v/>
      </c>
      <c r="F552" s="24" t="str">
        <f>IF('2. Børn_indtast'!F552="","",'2. Børn_indtast'!F552)</f>
        <v/>
      </c>
      <c r="G552" s="24" t="str">
        <f>IF('2. Børn_indtast'!G552="","",'2. Børn_indtast'!G552)</f>
        <v/>
      </c>
      <c r="H552" s="25" t="str">
        <f>IF('2. Børn_indtast'!H552="","",'2. Børn_indtast'!H552)</f>
        <v/>
      </c>
      <c r="I552" s="19" t="str">
        <f t="shared" si="134"/>
        <v>-</v>
      </c>
      <c r="J552" s="21" t="str">
        <f t="shared" si="135"/>
        <v>-</v>
      </c>
      <c r="K552" s="27">
        <f t="shared" si="136"/>
        <v>0</v>
      </c>
      <c r="L552" s="27">
        <f t="shared" si="137"/>
        <v>0</v>
      </c>
      <c r="M552" s="10">
        <f t="shared" si="138"/>
        <v>0</v>
      </c>
      <c r="N552" s="30">
        <f t="shared" si="139"/>
        <v>0</v>
      </c>
      <c r="O552" s="10">
        <f t="shared" si="140"/>
        <v>0</v>
      </c>
      <c r="P552" s="30">
        <f t="shared" si="141"/>
        <v>0</v>
      </c>
      <c r="Q552" s="27">
        <f t="shared" si="142"/>
        <v>0</v>
      </c>
      <c r="R552" s="38">
        <f t="shared" si="143"/>
        <v>0</v>
      </c>
      <c r="S552" s="39">
        <f t="shared" si="144"/>
        <v>0</v>
      </c>
      <c r="T552" s="10">
        <f t="shared" si="145"/>
        <v>0</v>
      </c>
      <c r="U552" s="30">
        <f t="shared" si="146"/>
        <v>0</v>
      </c>
      <c r="V552" s="22">
        <f t="shared" si="147"/>
        <v>0</v>
      </c>
      <c r="W552" s="22">
        <f t="shared" si="148"/>
        <v>0</v>
      </c>
      <c r="X552" s="22">
        <f t="shared" si="149"/>
        <v>0</v>
      </c>
    </row>
    <row r="553" spans="3:24" ht="15" thickBot="1" x14ac:dyDescent="0.35">
      <c r="C553" s="4" t="s">
        <v>60</v>
      </c>
      <c r="D553" s="4"/>
      <c r="E553" s="6"/>
      <c r="F553" s="6"/>
      <c r="G553" s="6"/>
      <c r="H553" s="6"/>
      <c r="I553" s="6"/>
      <c r="J553" s="6"/>
      <c r="K553" s="28"/>
      <c r="L553" s="28"/>
      <c r="M553" s="31"/>
      <c r="N553" s="32"/>
      <c r="O553" s="31"/>
      <c r="P553" s="32"/>
      <c r="Q553" s="28"/>
      <c r="R553" s="31"/>
      <c r="S553" s="11"/>
      <c r="T553" s="31"/>
      <c r="U553" s="32"/>
      <c r="V553" s="13">
        <f>SUM(V19:V552)</f>
        <v>9.5835616438356173</v>
      </c>
      <c r="W553" s="13">
        <f>SUM(W19:W552)</f>
        <v>0.75616438356164384</v>
      </c>
      <c r="X553" s="13">
        <f>SUM(X19:X552)</f>
        <v>16.838356164383562</v>
      </c>
    </row>
    <row r="554" spans="3:24" ht="15" thickTop="1" x14ac:dyDescent="0.3"/>
  </sheetData>
  <sheetProtection algorithmName="SHA-512" hashValue="WMfFFZQaJO/5FmANjKGoXTIAhhKqryztEJpQ3GFe470e7mGgddkHWSMHMuNAP0Tka+GVguude6QeLRT9uTPdJA==" saltValue="iJfYJRVlnlRp5+yddODqkg==" spinCount="100000" sheet="1" objects="1" scenarios="1"/>
  <mergeCells count="8">
    <mergeCell ref="C7:G9"/>
    <mergeCell ref="V16:X17"/>
    <mergeCell ref="M17:N17"/>
    <mergeCell ref="O17:P17"/>
    <mergeCell ref="R17:S17"/>
    <mergeCell ref="T17:U17"/>
    <mergeCell ref="Q16:U16"/>
    <mergeCell ref="L16:P1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C1:P444"/>
  <sheetViews>
    <sheetView showRowColHeaders="0" zoomScaleNormal="100" workbookViewId="0">
      <selection activeCell="D19" sqref="D19"/>
    </sheetView>
  </sheetViews>
  <sheetFormatPr defaultColWidth="9.109375" defaultRowHeight="14.4" x14ac:dyDescent="0.3"/>
  <cols>
    <col min="1" max="1" width="1.6640625" style="2" customWidth="1"/>
    <col min="2" max="2" width="5.6640625" style="2" customWidth="1"/>
    <col min="3" max="3" width="54.88671875" style="2" customWidth="1"/>
    <col min="4" max="4" width="23.88671875" style="2" customWidth="1"/>
    <col min="5" max="5" width="26.33203125" style="2" customWidth="1"/>
    <col min="6" max="6" width="22.33203125" style="2" customWidth="1"/>
    <col min="7" max="8" width="24.33203125" style="2" customWidth="1"/>
    <col min="9" max="9" width="24.44140625" style="2" customWidth="1"/>
    <col min="10" max="14" width="21.6640625" style="2" customWidth="1"/>
    <col min="15" max="15" width="24.33203125" style="2" customWidth="1"/>
    <col min="16" max="16" width="21.6640625" style="2" customWidth="1"/>
    <col min="17" max="17" width="21" style="2" customWidth="1"/>
    <col min="18" max="18" width="19.44140625" style="2" customWidth="1"/>
    <col min="19" max="16384" width="9.109375" style="2"/>
  </cols>
  <sheetData>
    <row r="1" spans="3:6" s="63" customFormat="1" ht="43.5" customHeight="1" x14ac:dyDescent="0.55000000000000004">
      <c r="C1" s="62" t="s">
        <v>47</v>
      </c>
    </row>
    <row r="5" spans="3:6" ht="42.75" customHeight="1" x14ac:dyDescent="0.3"/>
    <row r="6" spans="3:6" ht="63.75" customHeight="1" x14ac:dyDescent="0.3">
      <c r="C6" s="195" t="s">
        <v>166</v>
      </c>
      <c r="D6" s="195"/>
      <c r="E6" s="195"/>
    </row>
    <row r="7" spans="3:6" ht="43.5" customHeight="1" x14ac:dyDescent="0.3">
      <c r="C7" s="74" t="s">
        <v>4</v>
      </c>
    </row>
    <row r="8" spans="3:6" x14ac:dyDescent="0.3">
      <c r="C8" s="81" t="s">
        <v>167</v>
      </c>
      <c r="D8" s="87">
        <f>'1. Forudsætninger'!C24</f>
        <v>2.1</v>
      </c>
      <c r="F8" s="12"/>
    </row>
    <row r="9" spans="3:6" x14ac:dyDescent="0.3">
      <c r="C9" s="88" t="s">
        <v>20</v>
      </c>
      <c r="D9" s="89">
        <f>IF(OR(Inst_typ="Aldersintegreret institution",Inst_typ="Vug og BH",Inst_typ="Kombi"),sum_vug_b*D8,"Ikke relevant")</f>
        <v>20.125479452054797</v>
      </c>
      <c r="F9" s="12"/>
    </row>
    <row r="10" spans="3:6" x14ac:dyDescent="0.3">
      <c r="C10" s="90" t="s">
        <v>21</v>
      </c>
      <c r="D10" s="91">
        <f>IF(OR(Inst_typ="Aldersintegreret institution",Inst_typ="Vug og BH",Inst_typ="Kombi"),sum_02bh_b+sum_bh_b,"Ikke relevant")</f>
        <v>17.594520547945205</v>
      </c>
    </row>
    <row r="11" spans="3:6" x14ac:dyDescent="0.3">
      <c r="C11" s="92" t="s">
        <v>23</v>
      </c>
      <c r="D11" s="93">
        <f>IF(OR(Inst_typ="Aldersintegreret institution",Inst_typ="Vug og BH",Inst_typ="Kombi"),D9/SUM(D9:D10),"Ikke relevant")</f>
        <v>0.53354929618384939</v>
      </c>
    </row>
    <row r="12" spans="3:6" x14ac:dyDescent="0.3">
      <c r="C12" s="85" t="s">
        <v>22</v>
      </c>
      <c r="D12" s="94">
        <f>IF(OR(Inst_typ="Aldersintegreret institution",Inst_typ="Vug og BH",Inst_typ="Kombi"),D10/SUM(D9:D10),"Ikke relevant")</f>
        <v>0.46645070381615072</v>
      </c>
    </row>
    <row r="13" spans="3:6" x14ac:dyDescent="0.3">
      <c r="C13" s="81" t="s">
        <v>75</v>
      </c>
      <c r="D13" s="95" t="str">
        <f>soc_norm</f>
        <v>Nej</v>
      </c>
    </row>
    <row r="14" spans="3:6" x14ac:dyDescent="0.3">
      <c r="C14" s="81" t="s">
        <v>151</v>
      </c>
      <c r="D14" s="95" t="str">
        <f>stoet_pers</f>
        <v>Nej</v>
      </c>
    </row>
    <row r="17" spans="3:14" ht="15" customHeight="1" x14ac:dyDescent="0.3">
      <c r="C17" s="128" t="s">
        <v>142</v>
      </c>
      <c r="D17" s="127"/>
      <c r="E17" s="127"/>
    </row>
    <row r="18" spans="3:14" x14ac:dyDescent="0.3">
      <c r="C18" s="81"/>
      <c r="D18" s="129" t="s">
        <v>78</v>
      </c>
      <c r="E18" s="129" t="s">
        <v>74</v>
      </c>
    </row>
    <row r="19" spans="3:14" x14ac:dyDescent="0.3">
      <c r="C19" s="83" t="s">
        <v>76</v>
      </c>
      <c r="D19" s="158">
        <f>'3. Personale_indtast'!D28</f>
        <v>0</v>
      </c>
      <c r="E19" s="159">
        <f>IF(OR(D14="Nej",D14=0),0,IF(Inst_typ="Børnehave",0,D19/1924))</f>
        <v>0</v>
      </c>
    </row>
    <row r="20" spans="3:14" x14ac:dyDescent="0.3">
      <c r="C20" s="85" t="s">
        <v>77</v>
      </c>
      <c r="D20" s="160">
        <f>'3. Personale_indtast'!D29</f>
        <v>0</v>
      </c>
      <c r="E20" s="156">
        <f>IF(OR(D14="Nej",D14=0),0,IF(Inst_typ="Vuggestue",0,D20/1924))</f>
        <v>0</v>
      </c>
    </row>
    <row r="23" spans="3:14" x14ac:dyDescent="0.3">
      <c r="C23" s="74" t="s">
        <v>79</v>
      </c>
      <c r="F23" s="12"/>
    </row>
    <row r="24" spans="3:14" x14ac:dyDescent="0.3">
      <c r="C24" s="81"/>
      <c r="D24" s="129" t="s">
        <v>25</v>
      </c>
      <c r="E24" s="134" t="s">
        <v>36</v>
      </c>
      <c r="F24" s="134" t="s">
        <v>42</v>
      </c>
      <c r="G24" s="134" t="s">
        <v>43</v>
      </c>
    </row>
    <row r="25" spans="3:14" x14ac:dyDescent="0.3">
      <c r="C25" s="83" t="s">
        <v>147</v>
      </c>
      <c r="D25" s="152" t="str">
        <f>IF('3. Personale_indtast'!D34="","",'3. Personale_indtast'!D34)</f>
        <v/>
      </c>
      <c r="E25" s="152" t="str">
        <f>IF('3. Personale_indtast'!E34="","",'3. Personale_indtast'!E34)</f>
        <v/>
      </c>
      <c r="F25" s="153">
        <f>IFERROR(IF(OR($D$13="Nej",$D$13=0),0,IF(Inst_typ="Vuggestue",D25/E25,IF(Inst_typ="Børnehave",0,IF(OR(Inst_typ="Aldersintegreret institution",Inst_typ="Vug og BH",Inst_typ="Kombi"),D25/E25*andel_vugp,0)))),0)</f>
        <v>0</v>
      </c>
      <c r="G25" s="153">
        <f>IFERROR(IF(OR($D$13="Nej",$D$13=0),0,IF(Inst_typ="Vuggestue",0,IF(Inst_typ="Børnehave",D25/E25,IF(OR(Inst_typ="Aldersintegreret institution",Inst_typ="Vug og BH",Inst_typ="Kombi"),D25/E25*andel_bhp,0)))),0)</f>
        <v>0</v>
      </c>
    </row>
    <row r="26" spans="3:14" x14ac:dyDescent="0.3">
      <c r="C26" s="83" t="s">
        <v>148</v>
      </c>
      <c r="D26" s="154" t="str">
        <f>IF('3. Personale_indtast'!D35="","",'3. Personale_indtast'!D35)</f>
        <v/>
      </c>
      <c r="E26" s="154" t="str">
        <f>IF('3. Personale_indtast'!E35="","",'3. Personale_indtast'!E35)</f>
        <v/>
      </c>
      <c r="F26" s="153">
        <f>IFERROR(IF(OR($D$13="Nej",$D$13=0),0,IF(Inst_typ="Vuggestue",D26/E26,IF(Inst_typ="Børnehave",0,IF(OR(Inst_typ="Aldersintegreret institution",Inst_typ="Vug og BH",Inst_typ="Kombi"),D26/E26*andel_vugp,0)))),0)</f>
        <v>0</v>
      </c>
      <c r="G26" s="153">
        <f>IFERROR(IF(OR($D$13="Nej",$D$13=0),0,IF(Inst_typ="Vuggestue",0,IF(Inst_typ="Børnehave",D26/E26,IF(OR(Inst_typ="Aldersintegreret institution",Inst_typ="Vug og BH",Inst_typ="Kombi"),D26/E26*andel_bhp,0)))),0)</f>
        <v>0</v>
      </c>
      <c r="H26" s="12"/>
    </row>
    <row r="27" spans="3:14" x14ac:dyDescent="0.3">
      <c r="C27" s="85" t="s">
        <v>149</v>
      </c>
      <c r="D27" s="155" t="str">
        <f>IF('3. Personale_indtast'!D36="","",'3. Personale_indtast'!D36)</f>
        <v/>
      </c>
      <c r="E27" s="155" t="str">
        <f>IF('3. Personale_indtast'!E36="","",'3. Personale_indtast'!E36)</f>
        <v/>
      </c>
      <c r="F27" s="156">
        <f>IFERROR(IF(OR($D$13="Nej",$D$13=0),0,IF(Inst_typ="Vuggestue",D27/E27,IF(Inst_typ="Børnehave",0,IF(OR(Inst_typ="Aldersintegreret institution",Inst_typ="Vug og BH",Inst_typ="Kombi"),D27/E27*andel_vugp,0)))),0)</f>
        <v>0</v>
      </c>
      <c r="G27" s="157">
        <f>IFERROR(IF(OR($D$13="Nej",$D$13=0),0,IF(Inst_typ="Vuggestue",0,IF(Inst_typ="Børnehave",D27/E27,IF(OR(Inst_typ="Aldersintegreret institution",Inst_typ="Vug og BH",Inst_typ="Kombi"),D27/E27*andel_bhp,0)))),0)</f>
        <v>0</v>
      </c>
      <c r="H27" s="12"/>
    </row>
    <row r="28" spans="3:14" x14ac:dyDescent="0.3">
      <c r="N28" s="12"/>
    </row>
    <row r="29" spans="3:14" x14ac:dyDescent="0.3">
      <c r="N29" s="12"/>
    </row>
    <row r="30" spans="3:14" x14ac:dyDescent="0.3">
      <c r="C30" s="74" t="s">
        <v>146</v>
      </c>
      <c r="N30" s="12"/>
    </row>
    <row r="31" spans="3:14" x14ac:dyDescent="0.3">
      <c r="C31" s="78"/>
      <c r="D31" s="129" t="s">
        <v>33</v>
      </c>
      <c r="E31" s="130" t="s">
        <v>42</v>
      </c>
      <c r="F31" s="130" t="s">
        <v>43</v>
      </c>
      <c r="N31" s="12"/>
    </row>
    <row r="32" spans="3:14" x14ac:dyDescent="0.3">
      <c r="C32" s="78" t="s">
        <v>175</v>
      </c>
      <c r="D32" s="161">
        <f>'3. Personale_indtast'!D41</f>
        <v>960.5</v>
      </c>
      <c r="E32" s="162">
        <f>IF(Inst_typ="Vuggestue",D32/1924,IF(Inst_typ="Børnehave",0,IF(OR(Inst_typ="Aldersintegreret institution",Inst_typ="Vug og BH",Inst_typ="Kombi"),D32/1924*andel_vugp,0)))</f>
        <v>0.26635867930591861</v>
      </c>
      <c r="F32" s="162">
        <f>IF(Inst_typ="Vuggestue",0,IF(Inst_typ="Børnehave",D32/1924,IF(OR(Inst_typ="Aldersintegreret institution",Inst_typ="Vug og BH",Inst_typ="Kombi"),D32/1924*andel_bhp,0)))</f>
        <v>0.23286169491445571</v>
      </c>
      <c r="N32" s="12"/>
    </row>
    <row r="34" spans="3:16" x14ac:dyDescent="0.3">
      <c r="E34" s="96"/>
    </row>
    <row r="35" spans="3:16" x14ac:dyDescent="0.3">
      <c r="C35" s="74" t="s">
        <v>145</v>
      </c>
      <c r="D35" s="76"/>
      <c r="P35" s="76"/>
    </row>
    <row r="36" spans="3:16" ht="43.2" x14ac:dyDescent="0.3">
      <c r="C36" s="3" t="s">
        <v>0</v>
      </c>
      <c r="D36" s="130" t="s">
        <v>1</v>
      </c>
      <c r="E36" s="130" t="s">
        <v>2</v>
      </c>
      <c r="F36" s="130" t="s">
        <v>5</v>
      </c>
      <c r="G36" s="130" t="s">
        <v>3</v>
      </c>
      <c r="H36" s="20" t="s">
        <v>39</v>
      </c>
      <c r="I36" s="8" t="s">
        <v>115</v>
      </c>
      <c r="J36" s="130" t="s">
        <v>41</v>
      </c>
      <c r="K36" s="8" t="s">
        <v>30</v>
      </c>
      <c r="L36" s="20" t="s">
        <v>90</v>
      </c>
      <c r="M36" s="8" t="s">
        <v>91</v>
      </c>
    </row>
    <row r="37" spans="3:16" x14ac:dyDescent="0.3">
      <c r="C37" s="97" t="str">
        <f>IF('3. Personale_indtast'!C46="","",'3. Personale_indtast'!C46)</f>
        <v>Lone Bundgaard</v>
      </c>
      <c r="D37" s="163">
        <f>IF('3. Personale_indtast'!D46="","",'3. Personale_indtast'!D46)</f>
        <v>45658</v>
      </c>
      <c r="E37" s="163">
        <f>IF('3. Personale_indtast'!E46="","",'3. Personale_indtast'!E46)</f>
        <v>46022</v>
      </c>
      <c r="F37" s="164">
        <f>IF('3. Personale_indtast'!F46="",0,'3. Personale_indtast'!F46)</f>
        <v>37</v>
      </c>
      <c r="G37" s="165" t="str">
        <f>IF('3. Personale_indtast'!G46="","",'3. Personale_indtast'!G46)</f>
        <v>Leder</v>
      </c>
      <c r="H37" s="10">
        <f t="shared" ref="H37" si="0">F37*52/år_dage</f>
        <v>5.2712328767123289</v>
      </c>
      <c r="I37" s="122">
        <f t="shared" ref="I37" si="1">IF(OR(D37="",E37=""),0,E37-D37+1)</f>
        <v>365</v>
      </c>
      <c r="J37" s="122">
        <f t="shared" ref="J37" si="2">IF(G37="",0,IF(G37="Leder",0.85,IF(G37="Pædagogstuderende",0.43,IF(G37="PAU-elev",0.24,1))))</f>
        <v>0.85</v>
      </c>
      <c r="K37" s="122">
        <f>(I37*J37)*H37/1924</f>
        <v>0.85000000000000009</v>
      </c>
      <c r="L37" s="10">
        <f t="shared" ref="L37:L100" si="3">(IF(Inst_typ="Vuggestue",K37,IF(OR(Inst_typ="Aldersintegreret institution",Inst_typ="Vug og BH",Inst_typ="Kombi"),K37*andel_vugp,0)))</f>
        <v>0.45351690175627202</v>
      </c>
      <c r="M37" s="122">
        <f t="shared" ref="M37" si="4">(IF(Inst_typ="Børnehave",K37,IF(OR(Inst_typ="Aldersintegreret institution",Inst_typ="Vug og BH",Inst_typ="Kombi"),K37*andel_bhp,0)))</f>
        <v>0.39648309824372818</v>
      </c>
    </row>
    <row r="38" spans="3:16" x14ac:dyDescent="0.3">
      <c r="C38" s="98" t="str">
        <f>IF('3. Personale_indtast'!C47="","",'3. Personale_indtast'!C47)</f>
        <v>Annette Pihl</v>
      </c>
      <c r="D38" s="24">
        <f>IF('3. Personale_indtast'!D47="","",'3. Personale_indtast'!D47)</f>
        <v>45658</v>
      </c>
      <c r="E38" s="24">
        <f>IF('3. Personale_indtast'!E47="","",'3. Personale_indtast'!E47)</f>
        <v>46022</v>
      </c>
      <c r="F38" s="25">
        <f>IF('3. Personale_indtast'!F47="",0,'3. Personale_indtast'!F47)</f>
        <v>32</v>
      </c>
      <c r="G38" s="24" t="str">
        <f>IF('3. Personale_indtast'!G47="","",'3. Personale_indtast'!G47)</f>
        <v>Pædagog</v>
      </c>
      <c r="H38" s="10">
        <f t="shared" ref="H38" si="5">F38*52/år_dage</f>
        <v>4.558904109589041</v>
      </c>
      <c r="I38" s="122">
        <f t="shared" ref="I38" si="6">IF(OR(D38="",E38=""),0,E38-D38+1)</f>
        <v>365</v>
      </c>
      <c r="J38" s="122">
        <f t="shared" ref="J38" si="7">IF(G38="",0,IF(G38="Leder",0.85,IF(G38="Pædagogstuderende",0.43,IF(G38="PAU-elev",0.24,1))))</f>
        <v>1</v>
      </c>
      <c r="K38" s="122">
        <f>(I38*J38)*H38/1924</f>
        <v>0.86486486486486491</v>
      </c>
      <c r="L38" s="10">
        <f t="shared" si="3"/>
        <v>0.46144803994278866</v>
      </c>
      <c r="M38" s="122">
        <f t="shared" ref="M38" si="8">(IF(Inst_typ="Børnehave",K38,IF(OR(Inst_typ="Aldersintegreret institution",Inst_typ="Vug og BH",Inst_typ="Kombi"),K38*andel_bhp,0)))</f>
        <v>0.40341682492207631</v>
      </c>
    </row>
    <row r="39" spans="3:16" x14ac:dyDescent="0.3">
      <c r="C39" s="98" t="str">
        <f>IF('3. Personale_indtast'!C48="","",'3. Personale_indtast'!C48)</f>
        <v>Dagmar Petersen</v>
      </c>
      <c r="D39" s="24">
        <f>IF('3. Personale_indtast'!D48="","",'3. Personale_indtast'!D48)</f>
        <v>45870</v>
      </c>
      <c r="E39" s="24">
        <f>IF('3. Personale_indtast'!E48="","",'3. Personale_indtast'!E48)</f>
        <v>46022</v>
      </c>
      <c r="F39" s="25">
        <f>IF('3. Personale_indtast'!F48="",0,'3. Personale_indtast'!F48)</f>
        <v>19</v>
      </c>
      <c r="G39" s="24" t="str">
        <f>IF('3. Personale_indtast'!G48="","",'3. Personale_indtast'!G48)</f>
        <v>Pædagogmedhjælper</v>
      </c>
      <c r="H39" s="10">
        <f t="shared" ref="H39:H102" si="9">F39*52/år_dage</f>
        <v>2.7068493150684931</v>
      </c>
      <c r="I39" s="122">
        <f t="shared" ref="I39:I102" si="10">IF(OR(D39="",E39=""),0,E39-D39+1)</f>
        <v>153</v>
      </c>
      <c r="J39" s="122">
        <f t="shared" ref="J39:J102" si="11">IF(G39="",0,IF(G39="Leder",0.85,IF(G39="Pædagogstuderende",0.43,IF(G39="PAU-elev",0.24,1))))</f>
        <v>1</v>
      </c>
      <c r="K39" s="122">
        <f t="shared" ref="K39:K102" si="12">(I39*J39)*H39/1924</f>
        <v>0.21525360977415772</v>
      </c>
      <c r="L39" s="10">
        <f t="shared" si="3"/>
        <v>0.11484841199603482</v>
      </c>
      <c r="M39" s="122">
        <f t="shared" ref="M39:M102" si="13">(IF(Inst_typ="Børnehave",K39,IF(OR(Inst_typ="Aldersintegreret institution",Inst_typ="Vug og BH",Inst_typ="Kombi"),K39*andel_bhp,0)))</f>
        <v>0.10040519777812293</v>
      </c>
    </row>
    <row r="40" spans="3:16" x14ac:dyDescent="0.3">
      <c r="C40" s="98" t="str">
        <f>IF('3. Personale_indtast'!C49="","",'3. Personale_indtast'!C49)</f>
        <v>Karin Olsen</v>
      </c>
      <c r="D40" s="24">
        <f>IF('3. Personale_indtast'!D49="","",'3. Personale_indtast'!D49)</f>
        <v>45658</v>
      </c>
      <c r="E40" s="24">
        <f>IF('3. Personale_indtast'!E49="","",'3. Personale_indtast'!E49)</f>
        <v>46022</v>
      </c>
      <c r="F40" s="25">
        <f>IF('3. Personale_indtast'!F49="",0,'3. Personale_indtast'!F49)</f>
        <v>30.5</v>
      </c>
      <c r="G40" s="24" t="str">
        <f>IF('3. Personale_indtast'!G49="","",'3. Personale_indtast'!G49)</f>
        <v>Pædagogmedhjælper</v>
      </c>
      <c r="H40" s="10">
        <f t="shared" si="9"/>
        <v>4.3452054794520549</v>
      </c>
      <c r="I40" s="122">
        <f t="shared" si="10"/>
        <v>365</v>
      </c>
      <c r="J40" s="122">
        <f t="shared" si="11"/>
        <v>1</v>
      </c>
      <c r="K40" s="122">
        <f t="shared" si="12"/>
        <v>0.82432432432432434</v>
      </c>
      <c r="L40" s="10">
        <f t="shared" si="3"/>
        <v>0.43981766307047043</v>
      </c>
      <c r="M40" s="122">
        <f t="shared" si="13"/>
        <v>0.38450666125385397</v>
      </c>
    </row>
    <row r="41" spans="3:16" x14ac:dyDescent="0.3">
      <c r="C41" s="98" t="str">
        <f>IF('3. Personale_indtast'!C50="","",'3. Personale_indtast'!C50)</f>
        <v>Louise Kirkegaard</v>
      </c>
      <c r="D41" s="24">
        <f>IF('3. Personale_indtast'!D50="","",'3. Personale_indtast'!D50)</f>
        <v>45658</v>
      </c>
      <c r="E41" s="24">
        <f>IF('3. Personale_indtast'!E50="","",'3. Personale_indtast'!E50)</f>
        <v>46022</v>
      </c>
      <c r="F41" s="25">
        <f>IF('3. Personale_indtast'!F50="",0,'3. Personale_indtast'!F50)</f>
        <v>23.5</v>
      </c>
      <c r="G41" s="24" t="str">
        <f>IF('3. Personale_indtast'!G50="","",'3. Personale_indtast'!G50)</f>
        <v>Pædagog</v>
      </c>
      <c r="H41" s="10">
        <f t="shared" si="9"/>
        <v>3.3479452054794518</v>
      </c>
      <c r="I41" s="122">
        <f t="shared" si="10"/>
        <v>365</v>
      </c>
      <c r="J41" s="122">
        <f t="shared" si="11"/>
        <v>1</v>
      </c>
      <c r="K41" s="122">
        <f t="shared" si="12"/>
        <v>0.63513513513513509</v>
      </c>
      <c r="L41" s="10">
        <f t="shared" si="3"/>
        <v>0.33887590433298542</v>
      </c>
      <c r="M41" s="122">
        <f t="shared" si="13"/>
        <v>0.29625923080214978</v>
      </c>
    </row>
    <row r="42" spans="3:16" x14ac:dyDescent="0.3">
      <c r="C42" s="98" t="str">
        <f>IF('3. Personale_indtast'!C51="","",'3. Personale_indtast'!C51)</f>
        <v>Mette Hansen</v>
      </c>
      <c r="D42" s="24">
        <f>IF('3. Personale_indtast'!D51="","",'3. Personale_indtast'!D51)</f>
        <v>45658</v>
      </c>
      <c r="E42" s="24">
        <f>IF('3. Personale_indtast'!E51="","",'3. Personale_indtast'!E51)</f>
        <v>46022</v>
      </c>
      <c r="F42" s="25">
        <f>IF('3. Personale_indtast'!F51="",0,'3. Personale_indtast'!F51)</f>
        <v>28.5</v>
      </c>
      <c r="G42" s="24" t="str">
        <f>IF('3. Personale_indtast'!G51="","",'3. Personale_indtast'!G51)</f>
        <v>Pædagogmedhjælper</v>
      </c>
      <c r="H42" s="10">
        <f t="shared" si="9"/>
        <v>4.0602739726027401</v>
      </c>
      <c r="I42" s="122">
        <f t="shared" si="10"/>
        <v>365</v>
      </c>
      <c r="J42" s="122">
        <f t="shared" si="11"/>
        <v>1</v>
      </c>
      <c r="K42" s="122">
        <f t="shared" si="12"/>
        <v>0.7702702702702704</v>
      </c>
      <c r="L42" s="10">
        <f t="shared" si="3"/>
        <v>0.41097716057404621</v>
      </c>
      <c r="M42" s="122">
        <f t="shared" si="13"/>
        <v>0.35929310969622424</v>
      </c>
    </row>
    <row r="43" spans="3:16" x14ac:dyDescent="0.3">
      <c r="C43" s="98" t="str">
        <f>IF('3. Personale_indtast'!C52="","",'3. Personale_indtast'!C52)</f>
        <v>Naya Toftelund Larsen</v>
      </c>
      <c r="D43" s="24">
        <f>IF('3. Personale_indtast'!D52="","",'3. Personale_indtast'!D52)</f>
        <v>45658</v>
      </c>
      <c r="E43" s="24">
        <f>IF('3. Personale_indtast'!E52="","",'3. Personale_indtast'!E52)</f>
        <v>45869</v>
      </c>
      <c r="F43" s="25">
        <f>IF('3. Personale_indtast'!F52="",0,'3. Personale_indtast'!F52)</f>
        <v>30</v>
      </c>
      <c r="G43" s="24" t="str">
        <f>IF('3. Personale_indtast'!G52="","",'3. Personale_indtast'!G52)</f>
        <v>Pædagogmedhjælper</v>
      </c>
      <c r="H43" s="10">
        <f t="shared" si="9"/>
        <v>4.2739726027397262</v>
      </c>
      <c r="I43" s="122">
        <f t="shared" si="10"/>
        <v>212</v>
      </c>
      <c r="J43" s="122">
        <f t="shared" si="11"/>
        <v>1</v>
      </c>
      <c r="K43" s="122">
        <f t="shared" si="12"/>
        <v>0.47093669011477235</v>
      </c>
      <c r="L43" s="10">
        <f t="shared" si="3"/>
        <v>0.25126793955788834</v>
      </c>
      <c r="M43" s="122">
        <f t="shared" si="13"/>
        <v>0.21966875055688403</v>
      </c>
    </row>
    <row r="44" spans="3:16" x14ac:dyDescent="0.3">
      <c r="C44" s="98" t="str">
        <f>IF('3. Personale_indtast'!C53="","",'3. Personale_indtast'!C53)</f>
        <v>Naya Toftelund Larsen</v>
      </c>
      <c r="D44" s="24">
        <f>IF('3. Personale_indtast'!D53="","",'3. Personale_indtast'!D53)</f>
        <v>45870</v>
      </c>
      <c r="E44" s="24">
        <f>IF('3. Personale_indtast'!E53="","",'3. Personale_indtast'!E53)</f>
        <v>46022</v>
      </c>
      <c r="F44" s="25">
        <f>IF('3. Personale_indtast'!F53="",0,'3. Personale_indtast'!F53)</f>
        <v>19</v>
      </c>
      <c r="G44" s="24" t="str">
        <f>IF('3. Personale_indtast'!G53="","",'3. Personale_indtast'!G53)</f>
        <v>Pædagogmedhjælper</v>
      </c>
      <c r="H44" s="10">
        <f t="shared" si="9"/>
        <v>2.7068493150684931</v>
      </c>
      <c r="I44" s="122">
        <f t="shared" si="10"/>
        <v>153</v>
      </c>
      <c r="J44" s="122">
        <f t="shared" si="11"/>
        <v>1</v>
      </c>
      <c r="K44" s="122">
        <f t="shared" si="12"/>
        <v>0.21525360977415772</v>
      </c>
      <c r="L44" s="10">
        <f t="shared" si="3"/>
        <v>0.11484841199603482</v>
      </c>
      <c r="M44" s="122">
        <f t="shared" si="13"/>
        <v>0.10040519777812293</v>
      </c>
    </row>
    <row r="45" spans="3:16" x14ac:dyDescent="0.3">
      <c r="C45" s="98" t="str">
        <f>IF('3. Personale_indtast'!C54="","",'3. Personale_indtast'!C54)</f>
        <v>Søren Petersen</v>
      </c>
      <c r="D45" s="24">
        <f>IF('3. Personale_indtast'!D54="","",'3. Personale_indtast'!D54)</f>
        <v>45658</v>
      </c>
      <c r="E45" s="24">
        <f>IF('3. Personale_indtast'!E54="","",'3. Personale_indtast'!E54)</f>
        <v>46022</v>
      </c>
      <c r="F45" s="25">
        <f>IF('3. Personale_indtast'!F54="",0,'3. Personale_indtast'!F54)</f>
        <v>30</v>
      </c>
      <c r="G45" s="24" t="str">
        <f>IF('3. Personale_indtast'!G54="","",'3. Personale_indtast'!G54)</f>
        <v>Pædagog</v>
      </c>
      <c r="H45" s="10">
        <f t="shared" si="9"/>
        <v>4.2739726027397262</v>
      </c>
      <c r="I45" s="122">
        <f t="shared" si="10"/>
        <v>365</v>
      </c>
      <c r="J45" s="122">
        <f t="shared" si="11"/>
        <v>1</v>
      </c>
      <c r="K45" s="122">
        <f t="shared" si="12"/>
        <v>0.81081081081081086</v>
      </c>
      <c r="L45" s="10">
        <f t="shared" si="3"/>
        <v>0.43260753744636438</v>
      </c>
      <c r="M45" s="122">
        <f t="shared" si="13"/>
        <v>0.37820327336444653</v>
      </c>
    </row>
    <row r="46" spans="3:16" x14ac:dyDescent="0.3">
      <c r="C46" s="98" t="str">
        <f>IF('3. Personale_indtast'!C55="","",'3. Personale_indtast'!C55)</f>
        <v/>
      </c>
      <c r="D46" s="24" t="str">
        <f>IF('3. Personale_indtast'!D55="","",'3. Personale_indtast'!D55)</f>
        <v/>
      </c>
      <c r="E46" s="24" t="str">
        <f>IF('3. Personale_indtast'!E55="","",'3. Personale_indtast'!E55)</f>
        <v/>
      </c>
      <c r="F46" s="25">
        <f>IF('3. Personale_indtast'!F55="",0,'3. Personale_indtast'!F55)</f>
        <v>0</v>
      </c>
      <c r="G46" s="24" t="str">
        <f>IF('3. Personale_indtast'!G55="","",'3. Personale_indtast'!G55)</f>
        <v/>
      </c>
      <c r="H46" s="10">
        <f t="shared" si="9"/>
        <v>0</v>
      </c>
      <c r="I46" s="122">
        <f t="shared" si="10"/>
        <v>0</v>
      </c>
      <c r="J46" s="122">
        <f t="shared" si="11"/>
        <v>0</v>
      </c>
      <c r="K46" s="122">
        <f t="shared" si="12"/>
        <v>0</v>
      </c>
      <c r="L46" s="10">
        <f t="shared" si="3"/>
        <v>0</v>
      </c>
      <c r="M46" s="122">
        <f t="shared" si="13"/>
        <v>0</v>
      </c>
    </row>
    <row r="47" spans="3:16" x14ac:dyDescent="0.3">
      <c r="C47" s="98" t="str">
        <f>IF('3. Personale_indtast'!C56="","",'3. Personale_indtast'!C56)</f>
        <v/>
      </c>
      <c r="D47" s="24" t="str">
        <f>IF('3. Personale_indtast'!D56="","",'3. Personale_indtast'!D56)</f>
        <v/>
      </c>
      <c r="E47" s="24" t="str">
        <f>IF('3. Personale_indtast'!E56="","",'3. Personale_indtast'!E56)</f>
        <v/>
      </c>
      <c r="F47" s="25">
        <f>IF('3. Personale_indtast'!F56="",0,'3. Personale_indtast'!F56)</f>
        <v>0</v>
      </c>
      <c r="G47" s="24" t="str">
        <f>IF('3. Personale_indtast'!G56="","",'3. Personale_indtast'!G56)</f>
        <v/>
      </c>
      <c r="H47" s="10">
        <f t="shared" si="9"/>
        <v>0</v>
      </c>
      <c r="I47" s="122">
        <f t="shared" si="10"/>
        <v>0</v>
      </c>
      <c r="J47" s="122">
        <f t="shared" si="11"/>
        <v>0</v>
      </c>
      <c r="K47" s="122">
        <f t="shared" si="12"/>
        <v>0</v>
      </c>
      <c r="L47" s="10">
        <f t="shared" si="3"/>
        <v>0</v>
      </c>
      <c r="M47" s="122">
        <f t="shared" si="13"/>
        <v>0</v>
      </c>
    </row>
    <row r="48" spans="3:16" x14ac:dyDescent="0.3">
      <c r="C48" s="98" t="str">
        <f>IF('3. Personale_indtast'!C57="","",'3. Personale_indtast'!C57)</f>
        <v/>
      </c>
      <c r="D48" s="24" t="str">
        <f>IF('3. Personale_indtast'!D57="","",'3. Personale_indtast'!D57)</f>
        <v/>
      </c>
      <c r="E48" s="24" t="str">
        <f>IF('3. Personale_indtast'!E57="","",'3. Personale_indtast'!E57)</f>
        <v/>
      </c>
      <c r="F48" s="25">
        <f>IF('3. Personale_indtast'!F57="",0,'3. Personale_indtast'!F57)</f>
        <v>0</v>
      </c>
      <c r="G48" s="24" t="str">
        <f>IF('3. Personale_indtast'!G57="","",'3. Personale_indtast'!G57)</f>
        <v/>
      </c>
      <c r="H48" s="10">
        <f t="shared" si="9"/>
        <v>0</v>
      </c>
      <c r="I48" s="122">
        <f t="shared" si="10"/>
        <v>0</v>
      </c>
      <c r="J48" s="122">
        <f t="shared" si="11"/>
        <v>0</v>
      </c>
      <c r="K48" s="122">
        <f t="shared" si="12"/>
        <v>0</v>
      </c>
      <c r="L48" s="10">
        <f t="shared" si="3"/>
        <v>0</v>
      </c>
      <c r="M48" s="122">
        <f t="shared" si="13"/>
        <v>0</v>
      </c>
    </row>
    <row r="49" spans="3:13" x14ac:dyDescent="0.3">
      <c r="C49" s="98" t="str">
        <f>IF('3. Personale_indtast'!C58="","",'3. Personale_indtast'!C58)</f>
        <v/>
      </c>
      <c r="D49" s="24" t="str">
        <f>IF('3. Personale_indtast'!D58="","",'3. Personale_indtast'!D58)</f>
        <v/>
      </c>
      <c r="E49" s="24" t="str">
        <f>IF('3. Personale_indtast'!E58="","",'3. Personale_indtast'!E58)</f>
        <v/>
      </c>
      <c r="F49" s="25">
        <f>IF('3. Personale_indtast'!F58="",0,'3. Personale_indtast'!F58)</f>
        <v>0</v>
      </c>
      <c r="G49" s="24" t="str">
        <f>IF('3. Personale_indtast'!G58="","",'3. Personale_indtast'!G58)</f>
        <v/>
      </c>
      <c r="H49" s="10">
        <f t="shared" si="9"/>
        <v>0</v>
      </c>
      <c r="I49" s="122">
        <f t="shared" si="10"/>
        <v>0</v>
      </c>
      <c r="J49" s="122">
        <f t="shared" si="11"/>
        <v>0</v>
      </c>
      <c r="K49" s="122">
        <f t="shared" si="12"/>
        <v>0</v>
      </c>
      <c r="L49" s="10">
        <f t="shared" si="3"/>
        <v>0</v>
      </c>
      <c r="M49" s="122">
        <f t="shared" si="13"/>
        <v>0</v>
      </c>
    </row>
    <row r="50" spans="3:13" x14ac:dyDescent="0.3">
      <c r="C50" s="98" t="str">
        <f>IF('3. Personale_indtast'!C59="","",'3. Personale_indtast'!C59)</f>
        <v/>
      </c>
      <c r="D50" s="24" t="str">
        <f>IF('3. Personale_indtast'!D59="","",'3. Personale_indtast'!D59)</f>
        <v/>
      </c>
      <c r="E50" s="24" t="str">
        <f>IF('3. Personale_indtast'!E59="","",'3. Personale_indtast'!E59)</f>
        <v/>
      </c>
      <c r="F50" s="25">
        <f>IF('3. Personale_indtast'!F59="",0,'3. Personale_indtast'!F59)</f>
        <v>0</v>
      </c>
      <c r="G50" s="24" t="str">
        <f>IF('3. Personale_indtast'!G59="","",'3. Personale_indtast'!G59)</f>
        <v/>
      </c>
      <c r="H50" s="10">
        <f t="shared" si="9"/>
        <v>0</v>
      </c>
      <c r="I50" s="122">
        <f t="shared" si="10"/>
        <v>0</v>
      </c>
      <c r="J50" s="122">
        <f t="shared" si="11"/>
        <v>0</v>
      </c>
      <c r="K50" s="122">
        <f t="shared" si="12"/>
        <v>0</v>
      </c>
      <c r="L50" s="10">
        <f t="shared" si="3"/>
        <v>0</v>
      </c>
      <c r="M50" s="122">
        <f t="shared" si="13"/>
        <v>0</v>
      </c>
    </row>
    <row r="51" spans="3:13" x14ac:dyDescent="0.3">
      <c r="C51" s="98" t="str">
        <f>IF('3. Personale_indtast'!C60="","",'3. Personale_indtast'!C60)</f>
        <v/>
      </c>
      <c r="D51" s="24" t="str">
        <f>IF('3. Personale_indtast'!D60="","",'3. Personale_indtast'!D60)</f>
        <v/>
      </c>
      <c r="E51" s="24" t="str">
        <f>IF('3. Personale_indtast'!E60="","",'3. Personale_indtast'!E60)</f>
        <v/>
      </c>
      <c r="F51" s="25">
        <f>IF('3. Personale_indtast'!F60="",0,'3. Personale_indtast'!F60)</f>
        <v>0</v>
      </c>
      <c r="G51" s="24" t="str">
        <f>IF('3. Personale_indtast'!G60="","",'3. Personale_indtast'!G60)</f>
        <v/>
      </c>
      <c r="H51" s="10">
        <f t="shared" si="9"/>
        <v>0</v>
      </c>
      <c r="I51" s="122">
        <f t="shared" si="10"/>
        <v>0</v>
      </c>
      <c r="J51" s="122">
        <f t="shared" si="11"/>
        <v>0</v>
      </c>
      <c r="K51" s="122">
        <f t="shared" si="12"/>
        <v>0</v>
      </c>
      <c r="L51" s="10">
        <f t="shared" si="3"/>
        <v>0</v>
      </c>
      <c r="M51" s="122">
        <f t="shared" si="13"/>
        <v>0</v>
      </c>
    </row>
    <row r="52" spans="3:13" x14ac:dyDescent="0.3">
      <c r="C52" s="98" t="str">
        <f>IF('3. Personale_indtast'!C61="","",'3. Personale_indtast'!C61)</f>
        <v/>
      </c>
      <c r="D52" s="24" t="str">
        <f>IF('3. Personale_indtast'!D61="","",'3. Personale_indtast'!D61)</f>
        <v/>
      </c>
      <c r="E52" s="24" t="str">
        <f>IF('3. Personale_indtast'!E61="","",'3. Personale_indtast'!E61)</f>
        <v/>
      </c>
      <c r="F52" s="25">
        <f>IF('3. Personale_indtast'!F61="",0,'3. Personale_indtast'!F61)</f>
        <v>0</v>
      </c>
      <c r="G52" s="24" t="str">
        <f>IF('3. Personale_indtast'!G61="","",'3. Personale_indtast'!G61)</f>
        <v/>
      </c>
      <c r="H52" s="10">
        <f t="shared" si="9"/>
        <v>0</v>
      </c>
      <c r="I52" s="122">
        <f t="shared" si="10"/>
        <v>0</v>
      </c>
      <c r="J52" s="122">
        <f t="shared" si="11"/>
        <v>0</v>
      </c>
      <c r="K52" s="122">
        <f t="shared" si="12"/>
        <v>0</v>
      </c>
      <c r="L52" s="10">
        <f t="shared" si="3"/>
        <v>0</v>
      </c>
      <c r="M52" s="122">
        <f t="shared" si="13"/>
        <v>0</v>
      </c>
    </row>
    <row r="53" spans="3:13" x14ac:dyDescent="0.3">
      <c r="C53" s="98" t="str">
        <f>IF('3. Personale_indtast'!C62="","",'3. Personale_indtast'!C62)</f>
        <v/>
      </c>
      <c r="D53" s="24" t="str">
        <f>IF('3. Personale_indtast'!D62="","",'3. Personale_indtast'!D62)</f>
        <v/>
      </c>
      <c r="E53" s="24" t="str">
        <f>IF('3. Personale_indtast'!E62="","",'3. Personale_indtast'!E62)</f>
        <v/>
      </c>
      <c r="F53" s="25">
        <f>IF('3. Personale_indtast'!F62="",0,'3. Personale_indtast'!F62)</f>
        <v>0</v>
      </c>
      <c r="G53" s="24" t="str">
        <f>IF('3. Personale_indtast'!G62="","",'3. Personale_indtast'!G62)</f>
        <v/>
      </c>
      <c r="H53" s="10">
        <f t="shared" si="9"/>
        <v>0</v>
      </c>
      <c r="I53" s="122">
        <f t="shared" si="10"/>
        <v>0</v>
      </c>
      <c r="J53" s="122">
        <f t="shared" si="11"/>
        <v>0</v>
      </c>
      <c r="K53" s="122">
        <f t="shared" si="12"/>
        <v>0</v>
      </c>
      <c r="L53" s="10">
        <f t="shared" si="3"/>
        <v>0</v>
      </c>
      <c r="M53" s="122">
        <f t="shared" si="13"/>
        <v>0</v>
      </c>
    </row>
    <row r="54" spans="3:13" x14ac:dyDescent="0.3">
      <c r="C54" s="98" t="str">
        <f>IF('3. Personale_indtast'!C63="","",'3. Personale_indtast'!C63)</f>
        <v/>
      </c>
      <c r="D54" s="24" t="str">
        <f>IF('3. Personale_indtast'!D63="","",'3. Personale_indtast'!D63)</f>
        <v/>
      </c>
      <c r="E54" s="24" t="str">
        <f>IF('3. Personale_indtast'!E63="","",'3. Personale_indtast'!E63)</f>
        <v/>
      </c>
      <c r="F54" s="25">
        <f>IF('3. Personale_indtast'!F63="",0,'3. Personale_indtast'!F63)</f>
        <v>0</v>
      </c>
      <c r="G54" s="24" t="str">
        <f>IF('3. Personale_indtast'!G63="","",'3. Personale_indtast'!G63)</f>
        <v/>
      </c>
      <c r="H54" s="10">
        <f t="shared" si="9"/>
        <v>0</v>
      </c>
      <c r="I54" s="122">
        <f t="shared" si="10"/>
        <v>0</v>
      </c>
      <c r="J54" s="122">
        <f t="shared" si="11"/>
        <v>0</v>
      </c>
      <c r="K54" s="122">
        <f t="shared" si="12"/>
        <v>0</v>
      </c>
      <c r="L54" s="10">
        <f t="shared" si="3"/>
        <v>0</v>
      </c>
      <c r="M54" s="122">
        <f t="shared" si="13"/>
        <v>0</v>
      </c>
    </row>
    <row r="55" spans="3:13" x14ac:dyDescent="0.3">
      <c r="C55" s="98" t="str">
        <f>IF('3. Personale_indtast'!C64="","",'3. Personale_indtast'!C64)</f>
        <v/>
      </c>
      <c r="D55" s="24" t="str">
        <f>IF('3. Personale_indtast'!D64="","",'3. Personale_indtast'!D64)</f>
        <v/>
      </c>
      <c r="E55" s="24" t="str">
        <f>IF('3. Personale_indtast'!E64="","",'3. Personale_indtast'!E64)</f>
        <v/>
      </c>
      <c r="F55" s="25">
        <f>IF('3. Personale_indtast'!F64="",0,'3. Personale_indtast'!F64)</f>
        <v>0</v>
      </c>
      <c r="G55" s="24" t="str">
        <f>IF('3. Personale_indtast'!G64="","",'3. Personale_indtast'!G64)</f>
        <v/>
      </c>
      <c r="H55" s="10">
        <f t="shared" si="9"/>
        <v>0</v>
      </c>
      <c r="I55" s="122">
        <f t="shared" si="10"/>
        <v>0</v>
      </c>
      <c r="J55" s="122">
        <f t="shared" si="11"/>
        <v>0</v>
      </c>
      <c r="K55" s="122">
        <f t="shared" si="12"/>
        <v>0</v>
      </c>
      <c r="L55" s="10">
        <f t="shared" si="3"/>
        <v>0</v>
      </c>
      <c r="M55" s="122">
        <f t="shared" si="13"/>
        <v>0</v>
      </c>
    </row>
    <row r="56" spans="3:13" x14ac:dyDescent="0.3">
      <c r="C56" s="98" t="str">
        <f>IF('3. Personale_indtast'!C65="","",'3. Personale_indtast'!C65)</f>
        <v/>
      </c>
      <c r="D56" s="24" t="str">
        <f>IF('3. Personale_indtast'!D65="","",'3. Personale_indtast'!D65)</f>
        <v/>
      </c>
      <c r="E56" s="24" t="str">
        <f>IF('3. Personale_indtast'!E65="","",'3. Personale_indtast'!E65)</f>
        <v/>
      </c>
      <c r="F56" s="25">
        <f>IF('3. Personale_indtast'!F65="",0,'3. Personale_indtast'!F65)</f>
        <v>0</v>
      </c>
      <c r="G56" s="24" t="str">
        <f>IF('3. Personale_indtast'!G65="","",'3. Personale_indtast'!G65)</f>
        <v/>
      </c>
      <c r="H56" s="10">
        <f t="shared" si="9"/>
        <v>0</v>
      </c>
      <c r="I56" s="122">
        <f t="shared" si="10"/>
        <v>0</v>
      </c>
      <c r="J56" s="122">
        <f t="shared" si="11"/>
        <v>0</v>
      </c>
      <c r="K56" s="122">
        <f t="shared" si="12"/>
        <v>0</v>
      </c>
      <c r="L56" s="10">
        <f t="shared" si="3"/>
        <v>0</v>
      </c>
      <c r="M56" s="122">
        <f t="shared" si="13"/>
        <v>0</v>
      </c>
    </row>
    <row r="57" spans="3:13" x14ac:dyDescent="0.3">
      <c r="C57" s="98" t="str">
        <f>IF('3. Personale_indtast'!C66="","",'3. Personale_indtast'!C66)</f>
        <v/>
      </c>
      <c r="D57" s="24" t="str">
        <f>IF('3. Personale_indtast'!D66="","",'3. Personale_indtast'!D66)</f>
        <v/>
      </c>
      <c r="E57" s="24" t="str">
        <f>IF('3. Personale_indtast'!E66="","",'3. Personale_indtast'!E66)</f>
        <v/>
      </c>
      <c r="F57" s="25">
        <f>IF('3. Personale_indtast'!F66="",0,'3. Personale_indtast'!F66)</f>
        <v>0</v>
      </c>
      <c r="G57" s="24" t="str">
        <f>IF('3. Personale_indtast'!G66="","",'3. Personale_indtast'!G66)</f>
        <v/>
      </c>
      <c r="H57" s="10">
        <f t="shared" si="9"/>
        <v>0</v>
      </c>
      <c r="I57" s="122">
        <f t="shared" si="10"/>
        <v>0</v>
      </c>
      <c r="J57" s="122">
        <f t="shared" si="11"/>
        <v>0</v>
      </c>
      <c r="K57" s="122">
        <f t="shared" si="12"/>
        <v>0</v>
      </c>
      <c r="L57" s="10">
        <f t="shared" si="3"/>
        <v>0</v>
      </c>
      <c r="M57" s="122">
        <f t="shared" si="13"/>
        <v>0</v>
      </c>
    </row>
    <row r="58" spans="3:13" x14ac:dyDescent="0.3">
      <c r="C58" s="98" t="str">
        <f>IF('3. Personale_indtast'!C67="","",'3. Personale_indtast'!C67)</f>
        <v/>
      </c>
      <c r="D58" s="24" t="str">
        <f>IF('3. Personale_indtast'!D67="","",'3. Personale_indtast'!D67)</f>
        <v/>
      </c>
      <c r="E58" s="24" t="str">
        <f>IF('3. Personale_indtast'!E67="","",'3. Personale_indtast'!E67)</f>
        <v/>
      </c>
      <c r="F58" s="25">
        <f>IF('3. Personale_indtast'!F67="",0,'3. Personale_indtast'!F67)</f>
        <v>0</v>
      </c>
      <c r="G58" s="24" t="str">
        <f>IF('3. Personale_indtast'!G67="","",'3. Personale_indtast'!G67)</f>
        <v/>
      </c>
      <c r="H58" s="10">
        <f t="shared" si="9"/>
        <v>0</v>
      </c>
      <c r="I58" s="122">
        <f t="shared" si="10"/>
        <v>0</v>
      </c>
      <c r="J58" s="122">
        <f t="shared" si="11"/>
        <v>0</v>
      </c>
      <c r="K58" s="122">
        <f t="shared" si="12"/>
        <v>0</v>
      </c>
      <c r="L58" s="10">
        <f t="shared" si="3"/>
        <v>0</v>
      </c>
      <c r="M58" s="122">
        <f t="shared" si="13"/>
        <v>0</v>
      </c>
    </row>
    <row r="59" spans="3:13" x14ac:dyDescent="0.3">
      <c r="C59" s="98" t="str">
        <f>IF('3. Personale_indtast'!C68="","",'3. Personale_indtast'!C68)</f>
        <v/>
      </c>
      <c r="D59" s="24" t="str">
        <f>IF('3. Personale_indtast'!D68="","",'3. Personale_indtast'!D68)</f>
        <v/>
      </c>
      <c r="E59" s="24" t="str">
        <f>IF('3. Personale_indtast'!E68="","",'3. Personale_indtast'!E68)</f>
        <v/>
      </c>
      <c r="F59" s="25">
        <f>IF('3. Personale_indtast'!F68="",0,'3. Personale_indtast'!F68)</f>
        <v>0</v>
      </c>
      <c r="G59" s="24" t="str">
        <f>IF('3. Personale_indtast'!G68="","",'3. Personale_indtast'!G68)</f>
        <v/>
      </c>
      <c r="H59" s="10">
        <f t="shared" si="9"/>
        <v>0</v>
      </c>
      <c r="I59" s="122">
        <f t="shared" si="10"/>
        <v>0</v>
      </c>
      <c r="J59" s="122">
        <f t="shared" si="11"/>
        <v>0</v>
      </c>
      <c r="K59" s="122">
        <f t="shared" si="12"/>
        <v>0</v>
      </c>
      <c r="L59" s="10">
        <f t="shared" si="3"/>
        <v>0</v>
      </c>
      <c r="M59" s="122">
        <f t="shared" si="13"/>
        <v>0</v>
      </c>
    </row>
    <row r="60" spans="3:13" x14ac:dyDescent="0.3">
      <c r="C60" s="98" t="str">
        <f>IF('3. Personale_indtast'!C69="","",'3. Personale_indtast'!C69)</f>
        <v/>
      </c>
      <c r="D60" s="24" t="str">
        <f>IF('3. Personale_indtast'!D69="","",'3. Personale_indtast'!D69)</f>
        <v/>
      </c>
      <c r="E60" s="24" t="str">
        <f>IF('3. Personale_indtast'!E69="","",'3. Personale_indtast'!E69)</f>
        <v/>
      </c>
      <c r="F60" s="25">
        <f>IF('3. Personale_indtast'!F69="",0,'3. Personale_indtast'!F69)</f>
        <v>0</v>
      </c>
      <c r="G60" s="24" t="str">
        <f>IF('3. Personale_indtast'!G69="","",'3. Personale_indtast'!G69)</f>
        <v/>
      </c>
      <c r="H60" s="10">
        <f t="shared" si="9"/>
        <v>0</v>
      </c>
      <c r="I60" s="122">
        <f t="shared" si="10"/>
        <v>0</v>
      </c>
      <c r="J60" s="122">
        <f t="shared" si="11"/>
        <v>0</v>
      </c>
      <c r="K60" s="122">
        <f t="shared" si="12"/>
        <v>0</v>
      </c>
      <c r="L60" s="10">
        <f t="shared" si="3"/>
        <v>0</v>
      </c>
      <c r="M60" s="122">
        <f t="shared" si="13"/>
        <v>0</v>
      </c>
    </row>
    <row r="61" spans="3:13" x14ac:dyDescent="0.3">
      <c r="C61" s="98" t="str">
        <f>IF('3. Personale_indtast'!C70="","",'3. Personale_indtast'!C70)</f>
        <v/>
      </c>
      <c r="D61" s="24" t="str">
        <f>IF('3. Personale_indtast'!D70="","",'3. Personale_indtast'!D70)</f>
        <v/>
      </c>
      <c r="E61" s="24" t="str">
        <f>IF('3. Personale_indtast'!E70="","",'3. Personale_indtast'!E70)</f>
        <v/>
      </c>
      <c r="F61" s="25">
        <f>IF('3. Personale_indtast'!F70="",0,'3. Personale_indtast'!F70)</f>
        <v>0</v>
      </c>
      <c r="G61" s="24" t="str">
        <f>IF('3. Personale_indtast'!G70="","",'3. Personale_indtast'!G70)</f>
        <v/>
      </c>
      <c r="H61" s="10">
        <f t="shared" si="9"/>
        <v>0</v>
      </c>
      <c r="I61" s="122">
        <f t="shared" si="10"/>
        <v>0</v>
      </c>
      <c r="J61" s="122">
        <f t="shared" si="11"/>
        <v>0</v>
      </c>
      <c r="K61" s="122">
        <f t="shared" si="12"/>
        <v>0</v>
      </c>
      <c r="L61" s="10">
        <f t="shared" si="3"/>
        <v>0</v>
      </c>
      <c r="M61" s="122">
        <f t="shared" si="13"/>
        <v>0</v>
      </c>
    </row>
    <row r="62" spans="3:13" x14ac:dyDescent="0.3">
      <c r="C62" s="98" t="str">
        <f>IF('3. Personale_indtast'!C71="","",'3. Personale_indtast'!C71)</f>
        <v/>
      </c>
      <c r="D62" s="24" t="str">
        <f>IF('3. Personale_indtast'!D71="","",'3. Personale_indtast'!D71)</f>
        <v/>
      </c>
      <c r="E62" s="24" t="str">
        <f>IF('3. Personale_indtast'!E71="","",'3. Personale_indtast'!E71)</f>
        <v/>
      </c>
      <c r="F62" s="25">
        <f>IF('3. Personale_indtast'!F71="",0,'3. Personale_indtast'!F71)</f>
        <v>0</v>
      </c>
      <c r="G62" s="24" t="str">
        <f>IF('3. Personale_indtast'!G71="","",'3. Personale_indtast'!G71)</f>
        <v/>
      </c>
      <c r="H62" s="10">
        <f t="shared" si="9"/>
        <v>0</v>
      </c>
      <c r="I62" s="122">
        <f t="shared" si="10"/>
        <v>0</v>
      </c>
      <c r="J62" s="122">
        <f t="shared" si="11"/>
        <v>0</v>
      </c>
      <c r="K62" s="122">
        <f t="shared" si="12"/>
        <v>0</v>
      </c>
      <c r="L62" s="10">
        <f t="shared" si="3"/>
        <v>0</v>
      </c>
      <c r="M62" s="122">
        <f t="shared" si="13"/>
        <v>0</v>
      </c>
    </row>
    <row r="63" spans="3:13" x14ac:dyDescent="0.3">
      <c r="C63" s="98" t="str">
        <f>IF('3. Personale_indtast'!C72="","",'3. Personale_indtast'!C72)</f>
        <v/>
      </c>
      <c r="D63" s="24" t="str">
        <f>IF('3. Personale_indtast'!D72="","",'3. Personale_indtast'!D72)</f>
        <v/>
      </c>
      <c r="E63" s="24" t="str">
        <f>IF('3. Personale_indtast'!E72="","",'3. Personale_indtast'!E72)</f>
        <v/>
      </c>
      <c r="F63" s="25">
        <f>IF('3. Personale_indtast'!F72="",0,'3. Personale_indtast'!F72)</f>
        <v>0</v>
      </c>
      <c r="G63" s="24" t="str">
        <f>IF('3. Personale_indtast'!G72="","",'3. Personale_indtast'!G72)</f>
        <v/>
      </c>
      <c r="H63" s="10">
        <f t="shared" si="9"/>
        <v>0</v>
      </c>
      <c r="I63" s="122">
        <f t="shared" si="10"/>
        <v>0</v>
      </c>
      <c r="J63" s="122">
        <f t="shared" si="11"/>
        <v>0</v>
      </c>
      <c r="K63" s="122">
        <f t="shared" si="12"/>
        <v>0</v>
      </c>
      <c r="L63" s="10">
        <f t="shared" si="3"/>
        <v>0</v>
      </c>
      <c r="M63" s="122">
        <f t="shared" si="13"/>
        <v>0</v>
      </c>
    </row>
    <row r="64" spans="3:13" x14ac:dyDescent="0.3">
      <c r="C64" s="98" t="str">
        <f>IF('3. Personale_indtast'!C73="","",'3. Personale_indtast'!C73)</f>
        <v/>
      </c>
      <c r="D64" s="24" t="str">
        <f>IF('3. Personale_indtast'!D73="","",'3. Personale_indtast'!D73)</f>
        <v/>
      </c>
      <c r="E64" s="24" t="str">
        <f>IF('3. Personale_indtast'!E73="","",'3. Personale_indtast'!E73)</f>
        <v/>
      </c>
      <c r="F64" s="25">
        <f>IF('3. Personale_indtast'!F73="",0,'3. Personale_indtast'!F73)</f>
        <v>0</v>
      </c>
      <c r="G64" s="24" t="str">
        <f>IF('3. Personale_indtast'!G73="","",'3. Personale_indtast'!G73)</f>
        <v/>
      </c>
      <c r="H64" s="10">
        <f t="shared" si="9"/>
        <v>0</v>
      </c>
      <c r="I64" s="122">
        <f t="shared" si="10"/>
        <v>0</v>
      </c>
      <c r="J64" s="122">
        <f t="shared" si="11"/>
        <v>0</v>
      </c>
      <c r="K64" s="122">
        <f t="shared" si="12"/>
        <v>0</v>
      </c>
      <c r="L64" s="10">
        <f t="shared" si="3"/>
        <v>0</v>
      </c>
      <c r="M64" s="122">
        <f t="shared" si="13"/>
        <v>0</v>
      </c>
    </row>
    <row r="65" spans="3:13" x14ac:dyDescent="0.3">
      <c r="C65" s="98" t="str">
        <f>IF('3. Personale_indtast'!C74="","",'3. Personale_indtast'!C74)</f>
        <v/>
      </c>
      <c r="D65" s="24" t="str">
        <f>IF('3. Personale_indtast'!D74="","",'3. Personale_indtast'!D74)</f>
        <v/>
      </c>
      <c r="E65" s="24" t="str">
        <f>IF('3. Personale_indtast'!E74="","",'3. Personale_indtast'!E74)</f>
        <v/>
      </c>
      <c r="F65" s="25">
        <f>IF('3. Personale_indtast'!F74="",0,'3. Personale_indtast'!F74)</f>
        <v>0</v>
      </c>
      <c r="G65" s="24" t="str">
        <f>IF('3. Personale_indtast'!G74="","",'3. Personale_indtast'!G74)</f>
        <v/>
      </c>
      <c r="H65" s="10">
        <f t="shared" si="9"/>
        <v>0</v>
      </c>
      <c r="I65" s="122">
        <f t="shared" si="10"/>
        <v>0</v>
      </c>
      <c r="J65" s="122">
        <f t="shared" si="11"/>
        <v>0</v>
      </c>
      <c r="K65" s="122">
        <f t="shared" si="12"/>
        <v>0</v>
      </c>
      <c r="L65" s="10">
        <f t="shared" si="3"/>
        <v>0</v>
      </c>
      <c r="M65" s="122">
        <f t="shared" si="13"/>
        <v>0</v>
      </c>
    </row>
    <row r="66" spans="3:13" x14ac:dyDescent="0.3">
      <c r="C66" s="98" t="str">
        <f>IF('3. Personale_indtast'!C75="","",'3. Personale_indtast'!C75)</f>
        <v/>
      </c>
      <c r="D66" s="24" t="str">
        <f>IF('3. Personale_indtast'!D75="","",'3. Personale_indtast'!D75)</f>
        <v/>
      </c>
      <c r="E66" s="24" t="str">
        <f>IF('3. Personale_indtast'!E75="","",'3. Personale_indtast'!E75)</f>
        <v/>
      </c>
      <c r="F66" s="25">
        <f>IF('3. Personale_indtast'!F75="",0,'3. Personale_indtast'!F75)</f>
        <v>0</v>
      </c>
      <c r="G66" s="24" t="str">
        <f>IF('3. Personale_indtast'!G75="","",'3. Personale_indtast'!G75)</f>
        <v/>
      </c>
      <c r="H66" s="10">
        <f t="shared" si="9"/>
        <v>0</v>
      </c>
      <c r="I66" s="122">
        <f t="shared" si="10"/>
        <v>0</v>
      </c>
      <c r="J66" s="122">
        <f t="shared" si="11"/>
        <v>0</v>
      </c>
      <c r="K66" s="122">
        <f t="shared" si="12"/>
        <v>0</v>
      </c>
      <c r="L66" s="10">
        <f t="shared" si="3"/>
        <v>0</v>
      </c>
      <c r="M66" s="122">
        <f t="shared" si="13"/>
        <v>0</v>
      </c>
    </row>
    <row r="67" spans="3:13" x14ac:dyDescent="0.3">
      <c r="C67" s="98" t="str">
        <f>IF('3. Personale_indtast'!C76="","",'3. Personale_indtast'!C76)</f>
        <v/>
      </c>
      <c r="D67" s="24" t="str">
        <f>IF('3. Personale_indtast'!D76="","",'3. Personale_indtast'!D76)</f>
        <v/>
      </c>
      <c r="E67" s="24" t="str">
        <f>IF('3. Personale_indtast'!E76="","",'3. Personale_indtast'!E76)</f>
        <v/>
      </c>
      <c r="F67" s="25">
        <f>IF('3. Personale_indtast'!F76="",0,'3. Personale_indtast'!F76)</f>
        <v>0</v>
      </c>
      <c r="G67" s="24" t="str">
        <f>IF('3. Personale_indtast'!G76="","",'3. Personale_indtast'!G76)</f>
        <v/>
      </c>
      <c r="H67" s="10">
        <f t="shared" si="9"/>
        <v>0</v>
      </c>
      <c r="I67" s="122">
        <f t="shared" si="10"/>
        <v>0</v>
      </c>
      <c r="J67" s="122">
        <f t="shared" si="11"/>
        <v>0</v>
      </c>
      <c r="K67" s="122">
        <f t="shared" si="12"/>
        <v>0</v>
      </c>
      <c r="L67" s="10">
        <f t="shared" si="3"/>
        <v>0</v>
      </c>
      <c r="M67" s="122">
        <f t="shared" si="13"/>
        <v>0</v>
      </c>
    </row>
    <row r="68" spans="3:13" x14ac:dyDescent="0.3">
      <c r="C68" s="98" t="str">
        <f>IF('3. Personale_indtast'!C77="","",'3. Personale_indtast'!C77)</f>
        <v/>
      </c>
      <c r="D68" s="24" t="str">
        <f>IF('3. Personale_indtast'!D77="","",'3. Personale_indtast'!D77)</f>
        <v/>
      </c>
      <c r="E68" s="24" t="str">
        <f>IF('3. Personale_indtast'!E77="","",'3. Personale_indtast'!E77)</f>
        <v/>
      </c>
      <c r="F68" s="25">
        <f>IF('3. Personale_indtast'!F77="",0,'3. Personale_indtast'!F77)</f>
        <v>0</v>
      </c>
      <c r="G68" s="24" t="str">
        <f>IF('3. Personale_indtast'!G77="","",'3. Personale_indtast'!G77)</f>
        <v/>
      </c>
      <c r="H68" s="10">
        <f t="shared" si="9"/>
        <v>0</v>
      </c>
      <c r="I68" s="122">
        <f t="shared" si="10"/>
        <v>0</v>
      </c>
      <c r="J68" s="122">
        <f t="shared" si="11"/>
        <v>0</v>
      </c>
      <c r="K68" s="122">
        <f t="shared" si="12"/>
        <v>0</v>
      </c>
      <c r="L68" s="10">
        <f t="shared" si="3"/>
        <v>0</v>
      </c>
      <c r="M68" s="122">
        <f t="shared" si="13"/>
        <v>0</v>
      </c>
    </row>
    <row r="69" spans="3:13" x14ac:dyDescent="0.3">
      <c r="C69" s="98" t="str">
        <f>IF('3. Personale_indtast'!C78="","",'3. Personale_indtast'!C78)</f>
        <v/>
      </c>
      <c r="D69" s="24" t="str">
        <f>IF('3. Personale_indtast'!D78="","",'3. Personale_indtast'!D78)</f>
        <v/>
      </c>
      <c r="E69" s="24" t="str">
        <f>IF('3. Personale_indtast'!E78="","",'3. Personale_indtast'!E78)</f>
        <v/>
      </c>
      <c r="F69" s="25">
        <f>IF('3. Personale_indtast'!F78="",0,'3. Personale_indtast'!F78)</f>
        <v>0</v>
      </c>
      <c r="G69" s="24" t="str">
        <f>IF('3. Personale_indtast'!G78="","",'3. Personale_indtast'!G78)</f>
        <v/>
      </c>
      <c r="H69" s="10">
        <f t="shared" si="9"/>
        <v>0</v>
      </c>
      <c r="I69" s="122">
        <f t="shared" si="10"/>
        <v>0</v>
      </c>
      <c r="J69" s="122">
        <f t="shared" si="11"/>
        <v>0</v>
      </c>
      <c r="K69" s="122">
        <f t="shared" si="12"/>
        <v>0</v>
      </c>
      <c r="L69" s="10">
        <f t="shared" si="3"/>
        <v>0</v>
      </c>
      <c r="M69" s="122">
        <f t="shared" si="13"/>
        <v>0</v>
      </c>
    </row>
    <row r="70" spans="3:13" x14ac:dyDescent="0.3">
      <c r="C70" s="98" t="str">
        <f>IF('3. Personale_indtast'!C79="","",'3. Personale_indtast'!C79)</f>
        <v/>
      </c>
      <c r="D70" s="24" t="str">
        <f>IF('3. Personale_indtast'!D79="","",'3. Personale_indtast'!D79)</f>
        <v/>
      </c>
      <c r="E70" s="24" t="str">
        <f>IF('3. Personale_indtast'!E79="","",'3. Personale_indtast'!E79)</f>
        <v/>
      </c>
      <c r="F70" s="25">
        <f>IF('3. Personale_indtast'!F79="",0,'3. Personale_indtast'!F79)</f>
        <v>0</v>
      </c>
      <c r="G70" s="24" t="str">
        <f>IF('3. Personale_indtast'!G79="","",'3. Personale_indtast'!G79)</f>
        <v/>
      </c>
      <c r="H70" s="10">
        <f t="shared" si="9"/>
        <v>0</v>
      </c>
      <c r="I70" s="122">
        <f t="shared" si="10"/>
        <v>0</v>
      </c>
      <c r="J70" s="122">
        <f t="shared" si="11"/>
        <v>0</v>
      </c>
      <c r="K70" s="122">
        <f t="shared" si="12"/>
        <v>0</v>
      </c>
      <c r="L70" s="10">
        <f t="shared" si="3"/>
        <v>0</v>
      </c>
      <c r="M70" s="122">
        <f t="shared" si="13"/>
        <v>0</v>
      </c>
    </row>
    <row r="71" spans="3:13" x14ac:dyDescent="0.3">
      <c r="C71" s="98" t="str">
        <f>IF('3. Personale_indtast'!C80="","",'3. Personale_indtast'!C80)</f>
        <v/>
      </c>
      <c r="D71" s="24" t="str">
        <f>IF('3. Personale_indtast'!D80="","",'3. Personale_indtast'!D80)</f>
        <v/>
      </c>
      <c r="E71" s="24" t="str">
        <f>IF('3. Personale_indtast'!E80="","",'3. Personale_indtast'!E80)</f>
        <v/>
      </c>
      <c r="F71" s="25">
        <f>IF('3. Personale_indtast'!F80="",0,'3. Personale_indtast'!F80)</f>
        <v>0</v>
      </c>
      <c r="G71" s="24" t="str">
        <f>IF('3. Personale_indtast'!G80="","",'3. Personale_indtast'!G80)</f>
        <v/>
      </c>
      <c r="H71" s="10">
        <f t="shared" si="9"/>
        <v>0</v>
      </c>
      <c r="I71" s="122">
        <f t="shared" si="10"/>
        <v>0</v>
      </c>
      <c r="J71" s="122">
        <f t="shared" si="11"/>
        <v>0</v>
      </c>
      <c r="K71" s="122">
        <f t="shared" si="12"/>
        <v>0</v>
      </c>
      <c r="L71" s="10">
        <f t="shared" si="3"/>
        <v>0</v>
      </c>
      <c r="M71" s="122">
        <f t="shared" si="13"/>
        <v>0</v>
      </c>
    </row>
    <row r="72" spans="3:13" x14ac:dyDescent="0.3">
      <c r="C72" s="98" t="str">
        <f>IF('3. Personale_indtast'!C81="","",'3. Personale_indtast'!C81)</f>
        <v/>
      </c>
      <c r="D72" s="24" t="str">
        <f>IF('3. Personale_indtast'!D81="","",'3. Personale_indtast'!D81)</f>
        <v/>
      </c>
      <c r="E72" s="24" t="str">
        <f>IF('3. Personale_indtast'!E81="","",'3. Personale_indtast'!E81)</f>
        <v/>
      </c>
      <c r="F72" s="25">
        <f>IF('3. Personale_indtast'!F81="",0,'3. Personale_indtast'!F81)</f>
        <v>0</v>
      </c>
      <c r="G72" s="24" t="str">
        <f>IF('3. Personale_indtast'!G81="","",'3. Personale_indtast'!G81)</f>
        <v/>
      </c>
      <c r="H72" s="10">
        <f t="shared" si="9"/>
        <v>0</v>
      </c>
      <c r="I72" s="122">
        <f t="shared" si="10"/>
        <v>0</v>
      </c>
      <c r="J72" s="122">
        <f t="shared" si="11"/>
        <v>0</v>
      </c>
      <c r="K72" s="122">
        <f t="shared" si="12"/>
        <v>0</v>
      </c>
      <c r="L72" s="10">
        <f t="shared" si="3"/>
        <v>0</v>
      </c>
      <c r="M72" s="122">
        <f t="shared" si="13"/>
        <v>0</v>
      </c>
    </row>
    <row r="73" spans="3:13" x14ac:dyDescent="0.3">
      <c r="C73" s="98" t="str">
        <f>IF('3. Personale_indtast'!C82="","",'3. Personale_indtast'!C82)</f>
        <v/>
      </c>
      <c r="D73" s="24" t="str">
        <f>IF('3. Personale_indtast'!D82="","",'3. Personale_indtast'!D82)</f>
        <v/>
      </c>
      <c r="E73" s="24" t="str">
        <f>IF('3. Personale_indtast'!E82="","",'3. Personale_indtast'!E82)</f>
        <v/>
      </c>
      <c r="F73" s="25">
        <f>IF('3. Personale_indtast'!F82="",0,'3. Personale_indtast'!F82)</f>
        <v>0</v>
      </c>
      <c r="G73" s="24" t="str">
        <f>IF('3. Personale_indtast'!G82="","",'3. Personale_indtast'!G82)</f>
        <v/>
      </c>
      <c r="H73" s="10">
        <f t="shared" si="9"/>
        <v>0</v>
      </c>
      <c r="I73" s="122">
        <f t="shared" si="10"/>
        <v>0</v>
      </c>
      <c r="J73" s="122">
        <f t="shared" si="11"/>
        <v>0</v>
      </c>
      <c r="K73" s="122">
        <f t="shared" si="12"/>
        <v>0</v>
      </c>
      <c r="L73" s="10">
        <f t="shared" si="3"/>
        <v>0</v>
      </c>
      <c r="M73" s="122">
        <f t="shared" si="13"/>
        <v>0</v>
      </c>
    </row>
    <row r="74" spans="3:13" x14ac:dyDescent="0.3">
      <c r="C74" s="98" t="str">
        <f>IF('3. Personale_indtast'!C83="","",'3. Personale_indtast'!C83)</f>
        <v/>
      </c>
      <c r="D74" s="24" t="str">
        <f>IF('3. Personale_indtast'!D83="","",'3. Personale_indtast'!D83)</f>
        <v/>
      </c>
      <c r="E74" s="24" t="str">
        <f>IF('3. Personale_indtast'!E83="","",'3. Personale_indtast'!E83)</f>
        <v/>
      </c>
      <c r="F74" s="25">
        <f>IF('3. Personale_indtast'!F83="",0,'3. Personale_indtast'!F83)</f>
        <v>0</v>
      </c>
      <c r="G74" s="24" t="str">
        <f>IF('3. Personale_indtast'!G83="","",'3. Personale_indtast'!G83)</f>
        <v/>
      </c>
      <c r="H74" s="10">
        <f t="shared" si="9"/>
        <v>0</v>
      </c>
      <c r="I74" s="122">
        <f t="shared" si="10"/>
        <v>0</v>
      </c>
      <c r="J74" s="122">
        <f t="shared" si="11"/>
        <v>0</v>
      </c>
      <c r="K74" s="122">
        <f t="shared" si="12"/>
        <v>0</v>
      </c>
      <c r="L74" s="10">
        <f t="shared" si="3"/>
        <v>0</v>
      </c>
      <c r="M74" s="122">
        <f t="shared" si="13"/>
        <v>0</v>
      </c>
    </row>
    <row r="75" spans="3:13" x14ac:dyDescent="0.3">
      <c r="C75" s="98" t="str">
        <f>IF('3. Personale_indtast'!C84="","",'3. Personale_indtast'!C84)</f>
        <v/>
      </c>
      <c r="D75" s="24" t="str">
        <f>IF('3. Personale_indtast'!D84="","",'3. Personale_indtast'!D84)</f>
        <v/>
      </c>
      <c r="E75" s="24" t="str">
        <f>IF('3. Personale_indtast'!E84="","",'3. Personale_indtast'!E84)</f>
        <v/>
      </c>
      <c r="F75" s="25">
        <f>IF('3. Personale_indtast'!F84="",0,'3. Personale_indtast'!F84)</f>
        <v>0</v>
      </c>
      <c r="G75" s="24" t="str">
        <f>IF('3. Personale_indtast'!G84="","",'3. Personale_indtast'!G84)</f>
        <v/>
      </c>
      <c r="H75" s="10">
        <f t="shared" si="9"/>
        <v>0</v>
      </c>
      <c r="I75" s="122">
        <f t="shared" si="10"/>
        <v>0</v>
      </c>
      <c r="J75" s="122">
        <f t="shared" si="11"/>
        <v>0</v>
      </c>
      <c r="K75" s="122">
        <f t="shared" si="12"/>
        <v>0</v>
      </c>
      <c r="L75" s="10">
        <f t="shared" si="3"/>
        <v>0</v>
      </c>
      <c r="M75" s="122">
        <f t="shared" si="13"/>
        <v>0</v>
      </c>
    </row>
    <row r="76" spans="3:13" x14ac:dyDescent="0.3">
      <c r="C76" s="98" t="str">
        <f>IF('3. Personale_indtast'!C85="","",'3. Personale_indtast'!C85)</f>
        <v/>
      </c>
      <c r="D76" s="24" t="str">
        <f>IF('3. Personale_indtast'!D85="","",'3. Personale_indtast'!D85)</f>
        <v/>
      </c>
      <c r="E76" s="24" t="str">
        <f>IF('3. Personale_indtast'!E85="","",'3. Personale_indtast'!E85)</f>
        <v/>
      </c>
      <c r="F76" s="25">
        <f>IF('3. Personale_indtast'!F85="",0,'3. Personale_indtast'!F85)</f>
        <v>0</v>
      </c>
      <c r="G76" s="24" t="str">
        <f>IF('3. Personale_indtast'!G85="","",'3. Personale_indtast'!G85)</f>
        <v/>
      </c>
      <c r="H76" s="10">
        <f t="shared" si="9"/>
        <v>0</v>
      </c>
      <c r="I76" s="122">
        <f t="shared" si="10"/>
        <v>0</v>
      </c>
      <c r="J76" s="122">
        <f t="shared" si="11"/>
        <v>0</v>
      </c>
      <c r="K76" s="122">
        <f t="shared" si="12"/>
        <v>0</v>
      </c>
      <c r="L76" s="10">
        <f t="shared" si="3"/>
        <v>0</v>
      </c>
      <c r="M76" s="122">
        <f t="shared" si="13"/>
        <v>0</v>
      </c>
    </row>
    <row r="77" spans="3:13" x14ac:dyDescent="0.3">
      <c r="C77" s="98" t="str">
        <f>IF('3. Personale_indtast'!C86="","",'3. Personale_indtast'!C86)</f>
        <v/>
      </c>
      <c r="D77" s="24" t="str">
        <f>IF('3. Personale_indtast'!D86="","",'3. Personale_indtast'!D86)</f>
        <v/>
      </c>
      <c r="E77" s="24" t="str">
        <f>IF('3. Personale_indtast'!E86="","",'3. Personale_indtast'!E86)</f>
        <v/>
      </c>
      <c r="F77" s="25">
        <f>IF('3. Personale_indtast'!F86="",0,'3. Personale_indtast'!F86)</f>
        <v>0</v>
      </c>
      <c r="G77" s="24" t="str">
        <f>IF('3. Personale_indtast'!G86="","",'3. Personale_indtast'!G86)</f>
        <v/>
      </c>
      <c r="H77" s="10">
        <f t="shared" si="9"/>
        <v>0</v>
      </c>
      <c r="I77" s="122">
        <f t="shared" si="10"/>
        <v>0</v>
      </c>
      <c r="J77" s="122">
        <f t="shared" si="11"/>
        <v>0</v>
      </c>
      <c r="K77" s="122">
        <f t="shared" si="12"/>
        <v>0</v>
      </c>
      <c r="L77" s="10">
        <f t="shared" si="3"/>
        <v>0</v>
      </c>
      <c r="M77" s="122">
        <f t="shared" si="13"/>
        <v>0</v>
      </c>
    </row>
    <row r="78" spans="3:13" x14ac:dyDescent="0.3">
      <c r="C78" s="98" t="str">
        <f>IF('3. Personale_indtast'!C87="","",'3. Personale_indtast'!C87)</f>
        <v/>
      </c>
      <c r="D78" s="24" t="str">
        <f>IF('3. Personale_indtast'!D87="","",'3. Personale_indtast'!D87)</f>
        <v/>
      </c>
      <c r="E78" s="24" t="str">
        <f>IF('3. Personale_indtast'!E87="","",'3. Personale_indtast'!E87)</f>
        <v/>
      </c>
      <c r="F78" s="25">
        <f>IF('3. Personale_indtast'!F87="",0,'3. Personale_indtast'!F87)</f>
        <v>0</v>
      </c>
      <c r="G78" s="24" t="str">
        <f>IF('3. Personale_indtast'!G87="","",'3. Personale_indtast'!G87)</f>
        <v/>
      </c>
      <c r="H78" s="10">
        <f t="shared" si="9"/>
        <v>0</v>
      </c>
      <c r="I78" s="122">
        <f t="shared" si="10"/>
        <v>0</v>
      </c>
      <c r="J78" s="122">
        <f t="shared" si="11"/>
        <v>0</v>
      </c>
      <c r="K78" s="122">
        <f t="shared" si="12"/>
        <v>0</v>
      </c>
      <c r="L78" s="10">
        <f t="shared" si="3"/>
        <v>0</v>
      </c>
      <c r="M78" s="122">
        <f t="shared" si="13"/>
        <v>0</v>
      </c>
    </row>
    <row r="79" spans="3:13" x14ac:dyDescent="0.3">
      <c r="C79" s="98" t="str">
        <f>IF('3. Personale_indtast'!C88="","",'3. Personale_indtast'!C88)</f>
        <v/>
      </c>
      <c r="D79" s="24" t="str">
        <f>IF('3. Personale_indtast'!D88="","",'3. Personale_indtast'!D88)</f>
        <v/>
      </c>
      <c r="E79" s="24" t="str">
        <f>IF('3. Personale_indtast'!E88="","",'3. Personale_indtast'!E88)</f>
        <v/>
      </c>
      <c r="F79" s="25">
        <f>IF('3. Personale_indtast'!F88="",0,'3. Personale_indtast'!F88)</f>
        <v>0</v>
      </c>
      <c r="G79" s="24" t="str">
        <f>IF('3. Personale_indtast'!G88="","",'3. Personale_indtast'!G88)</f>
        <v/>
      </c>
      <c r="H79" s="10">
        <f t="shared" si="9"/>
        <v>0</v>
      </c>
      <c r="I79" s="122">
        <f t="shared" si="10"/>
        <v>0</v>
      </c>
      <c r="J79" s="122">
        <f t="shared" si="11"/>
        <v>0</v>
      </c>
      <c r="K79" s="122">
        <f t="shared" si="12"/>
        <v>0</v>
      </c>
      <c r="L79" s="10">
        <f t="shared" si="3"/>
        <v>0</v>
      </c>
      <c r="M79" s="122">
        <f t="shared" si="13"/>
        <v>0</v>
      </c>
    </row>
    <row r="80" spans="3:13" x14ac:dyDescent="0.3">
      <c r="C80" s="98" t="str">
        <f>IF('3. Personale_indtast'!C89="","",'3. Personale_indtast'!C89)</f>
        <v/>
      </c>
      <c r="D80" s="24" t="str">
        <f>IF('3. Personale_indtast'!D89="","",'3. Personale_indtast'!D89)</f>
        <v/>
      </c>
      <c r="E80" s="24" t="str">
        <f>IF('3. Personale_indtast'!E89="","",'3. Personale_indtast'!E89)</f>
        <v/>
      </c>
      <c r="F80" s="25">
        <f>IF('3. Personale_indtast'!F89="",0,'3. Personale_indtast'!F89)</f>
        <v>0</v>
      </c>
      <c r="G80" s="24" t="str">
        <f>IF('3. Personale_indtast'!G89="","",'3. Personale_indtast'!G89)</f>
        <v/>
      </c>
      <c r="H80" s="10">
        <f t="shared" si="9"/>
        <v>0</v>
      </c>
      <c r="I80" s="122">
        <f t="shared" si="10"/>
        <v>0</v>
      </c>
      <c r="J80" s="122">
        <f t="shared" si="11"/>
        <v>0</v>
      </c>
      <c r="K80" s="122">
        <f t="shared" si="12"/>
        <v>0</v>
      </c>
      <c r="L80" s="10">
        <f t="shared" si="3"/>
        <v>0</v>
      </c>
      <c r="M80" s="122">
        <f t="shared" si="13"/>
        <v>0</v>
      </c>
    </row>
    <row r="81" spans="3:13" x14ac:dyDescent="0.3">
      <c r="C81" s="98" t="str">
        <f>IF('3. Personale_indtast'!C90="","",'3. Personale_indtast'!C90)</f>
        <v/>
      </c>
      <c r="D81" s="24" t="str">
        <f>IF('3. Personale_indtast'!D90="","",'3. Personale_indtast'!D90)</f>
        <v/>
      </c>
      <c r="E81" s="24" t="str">
        <f>IF('3. Personale_indtast'!E90="","",'3. Personale_indtast'!E90)</f>
        <v/>
      </c>
      <c r="F81" s="25">
        <f>IF('3. Personale_indtast'!F90="",0,'3. Personale_indtast'!F90)</f>
        <v>0</v>
      </c>
      <c r="G81" s="24" t="str">
        <f>IF('3. Personale_indtast'!G90="","",'3. Personale_indtast'!G90)</f>
        <v/>
      </c>
      <c r="H81" s="10">
        <f t="shared" si="9"/>
        <v>0</v>
      </c>
      <c r="I81" s="122">
        <f t="shared" si="10"/>
        <v>0</v>
      </c>
      <c r="J81" s="122">
        <f t="shared" si="11"/>
        <v>0</v>
      </c>
      <c r="K81" s="122">
        <f t="shared" si="12"/>
        <v>0</v>
      </c>
      <c r="L81" s="10">
        <f t="shared" si="3"/>
        <v>0</v>
      </c>
      <c r="M81" s="122">
        <f t="shared" si="13"/>
        <v>0</v>
      </c>
    </row>
    <row r="82" spans="3:13" x14ac:dyDescent="0.3">
      <c r="C82" s="98" t="str">
        <f>IF('3. Personale_indtast'!C91="","",'3. Personale_indtast'!C91)</f>
        <v/>
      </c>
      <c r="D82" s="24" t="str">
        <f>IF('3. Personale_indtast'!D91="","",'3. Personale_indtast'!D91)</f>
        <v/>
      </c>
      <c r="E82" s="24" t="str">
        <f>IF('3. Personale_indtast'!E91="","",'3. Personale_indtast'!E91)</f>
        <v/>
      </c>
      <c r="F82" s="25">
        <f>IF('3. Personale_indtast'!F91="",0,'3. Personale_indtast'!F91)</f>
        <v>0</v>
      </c>
      <c r="G82" s="24" t="str">
        <f>IF('3. Personale_indtast'!G91="","",'3. Personale_indtast'!G91)</f>
        <v/>
      </c>
      <c r="H82" s="10">
        <f t="shared" si="9"/>
        <v>0</v>
      </c>
      <c r="I82" s="122">
        <f t="shared" si="10"/>
        <v>0</v>
      </c>
      <c r="J82" s="122">
        <f t="shared" si="11"/>
        <v>0</v>
      </c>
      <c r="K82" s="122">
        <f t="shared" si="12"/>
        <v>0</v>
      </c>
      <c r="L82" s="10">
        <f t="shared" si="3"/>
        <v>0</v>
      </c>
      <c r="M82" s="122">
        <f t="shared" si="13"/>
        <v>0</v>
      </c>
    </row>
    <row r="83" spans="3:13" x14ac:dyDescent="0.3">
      <c r="C83" s="98" t="str">
        <f>IF('3. Personale_indtast'!C92="","",'3. Personale_indtast'!C92)</f>
        <v/>
      </c>
      <c r="D83" s="24" t="str">
        <f>IF('3. Personale_indtast'!D92="","",'3. Personale_indtast'!D92)</f>
        <v/>
      </c>
      <c r="E83" s="24" t="str">
        <f>IF('3. Personale_indtast'!E92="","",'3. Personale_indtast'!E92)</f>
        <v/>
      </c>
      <c r="F83" s="25">
        <f>IF('3. Personale_indtast'!F92="",0,'3. Personale_indtast'!F92)</f>
        <v>0</v>
      </c>
      <c r="G83" s="24" t="str">
        <f>IF('3. Personale_indtast'!G92="","",'3. Personale_indtast'!G92)</f>
        <v/>
      </c>
      <c r="H83" s="10">
        <f t="shared" si="9"/>
        <v>0</v>
      </c>
      <c r="I83" s="122">
        <f t="shared" si="10"/>
        <v>0</v>
      </c>
      <c r="J83" s="122">
        <f t="shared" si="11"/>
        <v>0</v>
      </c>
      <c r="K83" s="122">
        <f t="shared" si="12"/>
        <v>0</v>
      </c>
      <c r="L83" s="10">
        <f t="shared" si="3"/>
        <v>0</v>
      </c>
      <c r="M83" s="122">
        <f t="shared" si="13"/>
        <v>0</v>
      </c>
    </row>
    <row r="84" spans="3:13" x14ac:dyDescent="0.3">
      <c r="C84" s="98" t="str">
        <f>IF('3. Personale_indtast'!C93="","",'3. Personale_indtast'!C93)</f>
        <v/>
      </c>
      <c r="D84" s="24" t="str">
        <f>IF('3. Personale_indtast'!D93="","",'3. Personale_indtast'!D93)</f>
        <v/>
      </c>
      <c r="E84" s="24" t="str">
        <f>IF('3. Personale_indtast'!E93="","",'3. Personale_indtast'!E93)</f>
        <v/>
      </c>
      <c r="F84" s="25">
        <f>IF('3. Personale_indtast'!F93="",0,'3. Personale_indtast'!F93)</f>
        <v>0</v>
      </c>
      <c r="G84" s="24" t="str">
        <f>IF('3. Personale_indtast'!G93="","",'3. Personale_indtast'!G93)</f>
        <v/>
      </c>
      <c r="H84" s="10">
        <f t="shared" si="9"/>
        <v>0</v>
      </c>
      <c r="I84" s="122">
        <f t="shared" si="10"/>
        <v>0</v>
      </c>
      <c r="J84" s="122">
        <f t="shared" si="11"/>
        <v>0</v>
      </c>
      <c r="K84" s="122">
        <f t="shared" si="12"/>
        <v>0</v>
      </c>
      <c r="L84" s="10">
        <f t="shared" si="3"/>
        <v>0</v>
      </c>
      <c r="M84" s="122">
        <f t="shared" si="13"/>
        <v>0</v>
      </c>
    </row>
    <row r="85" spans="3:13" x14ac:dyDescent="0.3">
      <c r="C85" s="98" t="str">
        <f>IF('3. Personale_indtast'!C94="","",'3. Personale_indtast'!C94)</f>
        <v/>
      </c>
      <c r="D85" s="24" t="str">
        <f>IF('3. Personale_indtast'!D94="","",'3. Personale_indtast'!D94)</f>
        <v/>
      </c>
      <c r="E85" s="24" t="str">
        <f>IF('3. Personale_indtast'!E94="","",'3. Personale_indtast'!E94)</f>
        <v/>
      </c>
      <c r="F85" s="25">
        <f>IF('3. Personale_indtast'!F94="",0,'3. Personale_indtast'!F94)</f>
        <v>0</v>
      </c>
      <c r="G85" s="24" t="str">
        <f>IF('3. Personale_indtast'!G94="","",'3. Personale_indtast'!G94)</f>
        <v/>
      </c>
      <c r="H85" s="10">
        <f t="shared" si="9"/>
        <v>0</v>
      </c>
      <c r="I85" s="122">
        <f t="shared" si="10"/>
        <v>0</v>
      </c>
      <c r="J85" s="122">
        <f t="shared" si="11"/>
        <v>0</v>
      </c>
      <c r="K85" s="122">
        <f t="shared" si="12"/>
        <v>0</v>
      </c>
      <c r="L85" s="10">
        <f t="shared" si="3"/>
        <v>0</v>
      </c>
      <c r="M85" s="122">
        <f t="shared" si="13"/>
        <v>0</v>
      </c>
    </row>
    <row r="86" spans="3:13" x14ac:dyDescent="0.3">
      <c r="C86" s="98" t="str">
        <f>IF('3. Personale_indtast'!C95="","",'3. Personale_indtast'!C95)</f>
        <v/>
      </c>
      <c r="D86" s="24" t="str">
        <f>IF('3. Personale_indtast'!D95="","",'3. Personale_indtast'!D95)</f>
        <v/>
      </c>
      <c r="E86" s="24" t="str">
        <f>IF('3. Personale_indtast'!E95="","",'3. Personale_indtast'!E95)</f>
        <v/>
      </c>
      <c r="F86" s="25">
        <f>IF('3. Personale_indtast'!F95="",0,'3. Personale_indtast'!F95)</f>
        <v>0</v>
      </c>
      <c r="G86" s="24" t="str">
        <f>IF('3. Personale_indtast'!G95="","",'3. Personale_indtast'!G95)</f>
        <v/>
      </c>
      <c r="H86" s="10">
        <f t="shared" si="9"/>
        <v>0</v>
      </c>
      <c r="I86" s="122">
        <f t="shared" si="10"/>
        <v>0</v>
      </c>
      <c r="J86" s="122">
        <f t="shared" si="11"/>
        <v>0</v>
      </c>
      <c r="K86" s="122">
        <f t="shared" si="12"/>
        <v>0</v>
      </c>
      <c r="L86" s="10">
        <f t="shared" si="3"/>
        <v>0</v>
      </c>
      <c r="M86" s="122">
        <f t="shared" si="13"/>
        <v>0</v>
      </c>
    </row>
    <row r="87" spans="3:13" x14ac:dyDescent="0.3">
      <c r="C87" s="98" t="str">
        <f>IF('3. Personale_indtast'!C96="","",'3. Personale_indtast'!C96)</f>
        <v/>
      </c>
      <c r="D87" s="24" t="str">
        <f>IF('3. Personale_indtast'!D96="","",'3. Personale_indtast'!D96)</f>
        <v/>
      </c>
      <c r="E87" s="24" t="str">
        <f>IF('3. Personale_indtast'!E96="","",'3. Personale_indtast'!E96)</f>
        <v/>
      </c>
      <c r="F87" s="25">
        <f>IF('3. Personale_indtast'!F96="",0,'3. Personale_indtast'!F96)</f>
        <v>0</v>
      </c>
      <c r="G87" s="24" t="str">
        <f>IF('3. Personale_indtast'!G96="","",'3. Personale_indtast'!G96)</f>
        <v/>
      </c>
      <c r="H87" s="10">
        <f t="shared" si="9"/>
        <v>0</v>
      </c>
      <c r="I87" s="122">
        <f t="shared" si="10"/>
        <v>0</v>
      </c>
      <c r="J87" s="122">
        <f t="shared" si="11"/>
        <v>0</v>
      </c>
      <c r="K87" s="122">
        <f t="shared" si="12"/>
        <v>0</v>
      </c>
      <c r="L87" s="10">
        <f t="shared" si="3"/>
        <v>0</v>
      </c>
      <c r="M87" s="122">
        <f t="shared" si="13"/>
        <v>0</v>
      </c>
    </row>
    <row r="88" spans="3:13" x14ac:dyDescent="0.3">
      <c r="C88" s="98" t="str">
        <f>IF('3. Personale_indtast'!C97="","",'3. Personale_indtast'!C97)</f>
        <v/>
      </c>
      <c r="D88" s="24" t="str">
        <f>IF('3. Personale_indtast'!D97="","",'3. Personale_indtast'!D97)</f>
        <v/>
      </c>
      <c r="E88" s="24" t="str">
        <f>IF('3. Personale_indtast'!E97="","",'3. Personale_indtast'!E97)</f>
        <v/>
      </c>
      <c r="F88" s="25">
        <f>IF('3. Personale_indtast'!F97="",0,'3. Personale_indtast'!F97)</f>
        <v>0</v>
      </c>
      <c r="G88" s="24" t="str">
        <f>IF('3. Personale_indtast'!G97="","",'3. Personale_indtast'!G97)</f>
        <v/>
      </c>
      <c r="H88" s="10">
        <f t="shared" si="9"/>
        <v>0</v>
      </c>
      <c r="I88" s="122">
        <f t="shared" si="10"/>
        <v>0</v>
      </c>
      <c r="J88" s="122">
        <f t="shared" si="11"/>
        <v>0</v>
      </c>
      <c r="K88" s="122">
        <f t="shared" si="12"/>
        <v>0</v>
      </c>
      <c r="L88" s="10">
        <f t="shared" si="3"/>
        <v>0</v>
      </c>
      <c r="M88" s="122">
        <f t="shared" si="13"/>
        <v>0</v>
      </c>
    </row>
    <row r="89" spans="3:13" x14ac:dyDescent="0.3">
      <c r="C89" s="98" t="str">
        <f>IF('3. Personale_indtast'!C98="","",'3. Personale_indtast'!C98)</f>
        <v/>
      </c>
      <c r="D89" s="24" t="str">
        <f>IF('3. Personale_indtast'!D98="","",'3. Personale_indtast'!D98)</f>
        <v/>
      </c>
      <c r="E89" s="24" t="str">
        <f>IF('3. Personale_indtast'!E98="","",'3. Personale_indtast'!E98)</f>
        <v/>
      </c>
      <c r="F89" s="25">
        <f>IF('3. Personale_indtast'!F98="",0,'3. Personale_indtast'!F98)</f>
        <v>0</v>
      </c>
      <c r="G89" s="24" t="str">
        <f>IF('3. Personale_indtast'!G98="","",'3. Personale_indtast'!G98)</f>
        <v/>
      </c>
      <c r="H89" s="10">
        <f t="shared" si="9"/>
        <v>0</v>
      </c>
      <c r="I89" s="122">
        <f t="shared" si="10"/>
        <v>0</v>
      </c>
      <c r="J89" s="122">
        <f t="shared" si="11"/>
        <v>0</v>
      </c>
      <c r="K89" s="122">
        <f t="shared" si="12"/>
        <v>0</v>
      </c>
      <c r="L89" s="10">
        <f t="shared" si="3"/>
        <v>0</v>
      </c>
      <c r="M89" s="122">
        <f t="shared" si="13"/>
        <v>0</v>
      </c>
    </row>
    <row r="90" spans="3:13" x14ac:dyDescent="0.3">
      <c r="C90" s="98" t="str">
        <f>IF('3. Personale_indtast'!C99="","",'3. Personale_indtast'!C99)</f>
        <v/>
      </c>
      <c r="D90" s="24" t="str">
        <f>IF('3. Personale_indtast'!D99="","",'3. Personale_indtast'!D99)</f>
        <v/>
      </c>
      <c r="E90" s="24" t="str">
        <f>IF('3. Personale_indtast'!E99="","",'3. Personale_indtast'!E99)</f>
        <v/>
      </c>
      <c r="F90" s="25">
        <f>IF('3. Personale_indtast'!F99="",0,'3. Personale_indtast'!F99)</f>
        <v>0</v>
      </c>
      <c r="G90" s="24" t="str">
        <f>IF('3. Personale_indtast'!G99="","",'3. Personale_indtast'!G99)</f>
        <v/>
      </c>
      <c r="H90" s="10">
        <f t="shared" si="9"/>
        <v>0</v>
      </c>
      <c r="I90" s="122">
        <f t="shared" si="10"/>
        <v>0</v>
      </c>
      <c r="J90" s="122">
        <f t="shared" si="11"/>
        <v>0</v>
      </c>
      <c r="K90" s="122">
        <f t="shared" si="12"/>
        <v>0</v>
      </c>
      <c r="L90" s="10">
        <f t="shared" si="3"/>
        <v>0</v>
      </c>
      <c r="M90" s="122">
        <f t="shared" si="13"/>
        <v>0</v>
      </c>
    </row>
    <row r="91" spans="3:13" x14ac:dyDescent="0.3">
      <c r="C91" s="98" t="str">
        <f>IF('3. Personale_indtast'!C100="","",'3. Personale_indtast'!C100)</f>
        <v/>
      </c>
      <c r="D91" s="24" t="str">
        <f>IF('3. Personale_indtast'!D100="","",'3. Personale_indtast'!D100)</f>
        <v/>
      </c>
      <c r="E91" s="24" t="str">
        <f>IF('3. Personale_indtast'!E100="","",'3. Personale_indtast'!E100)</f>
        <v/>
      </c>
      <c r="F91" s="25">
        <f>IF('3. Personale_indtast'!F100="",0,'3. Personale_indtast'!F100)</f>
        <v>0</v>
      </c>
      <c r="G91" s="24" t="str">
        <f>IF('3. Personale_indtast'!G100="","",'3. Personale_indtast'!G100)</f>
        <v/>
      </c>
      <c r="H91" s="10">
        <f t="shared" si="9"/>
        <v>0</v>
      </c>
      <c r="I91" s="122">
        <f t="shared" si="10"/>
        <v>0</v>
      </c>
      <c r="J91" s="122">
        <f t="shared" si="11"/>
        <v>0</v>
      </c>
      <c r="K91" s="122">
        <f t="shared" si="12"/>
        <v>0</v>
      </c>
      <c r="L91" s="10">
        <f t="shared" si="3"/>
        <v>0</v>
      </c>
      <c r="M91" s="122">
        <f t="shared" si="13"/>
        <v>0</v>
      </c>
    </row>
    <row r="92" spans="3:13" x14ac:dyDescent="0.3">
      <c r="C92" s="98" t="str">
        <f>IF('3. Personale_indtast'!C101="","",'3. Personale_indtast'!C101)</f>
        <v/>
      </c>
      <c r="D92" s="24" t="str">
        <f>IF('3. Personale_indtast'!D101="","",'3. Personale_indtast'!D101)</f>
        <v/>
      </c>
      <c r="E92" s="24" t="str">
        <f>IF('3. Personale_indtast'!E101="","",'3. Personale_indtast'!E101)</f>
        <v/>
      </c>
      <c r="F92" s="25">
        <f>IF('3. Personale_indtast'!F101="",0,'3. Personale_indtast'!F101)</f>
        <v>0</v>
      </c>
      <c r="G92" s="24" t="str">
        <f>IF('3. Personale_indtast'!G101="","",'3. Personale_indtast'!G101)</f>
        <v/>
      </c>
      <c r="H92" s="10">
        <f t="shared" si="9"/>
        <v>0</v>
      </c>
      <c r="I92" s="122">
        <f t="shared" si="10"/>
        <v>0</v>
      </c>
      <c r="J92" s="122">
        <f t="shared" si="11"/>
        <v>0</v>
      </c>
      <c r="K92" s="122">
        <f t="shared" si="12"/>
        <v>0</v>
      </c>
      <c r="L92" s="10">
        <f t="shared" si="3"/>
        <v>0</v>
      </c>
      <c r="M92" s="122">
        <f t="shared" si="13"/>
        <v>0</v>
      </c>
    </row>
    <row r="93" spans="3:13" x14ac:dyDescent="0.3">
      <c r="C93" s="98" t="str">
        <f>IF('3. Personale_indtast'!C102="","",'3. Personale_indtast'!C102)</f>
        <v/>
      </c>
      <c r="D93" s="24" t="str">
        <f>IF('3. Personale_indtast'!D102="","",'3. Personale_indtast'!D102)</f>
        <v/>
      </c>
      <c r="E93" s="24" t="str">
        <f>IF('3. Personale_indtast'!E102="","",'3. Personale_indtast'!E102)</f>
        <v/>
      </c>
      <c r="F93" s="25">
        <f>IF('3. Personale_indtast'!F102="",0,'3. Personale_indtast'!F102)</f>
        <v>0</v>
      </c>
      <c r="G93" s="24" t="str">
        <f>IF('3. Personale_indtast'!G102="","",'3. Personale_indtast'!G102)</f>
        <v/>
      </c>
      <c r="H93" s="10">
        <f t="shared" si="9"/>
        <v>0</v>
      </c>
      <c r="I93" s="122">
        <f t="shared" si="10"/>
        <v>0</v>
      </c>
      <c r="J93" s="122">
        <f t="shared" si="11"/>
        <v>0</v>
      </c>
      <c r="K93" s="122">
        <f t="shared" si="12"/>
        <v>0</v>
      </c>
      <c r="L93" s="10">
        <f t="shared" si="3"/>
        <v>0</v>
      </c>
      <c r="M93" s="122">
        <f t="shared" si="13"/>
        <v>0</v>
      </c>
    </row>
    <row r="94" spans="3:13" x14ac:dyDescent="0.3">
      <c r="C94" s="98" t="str">
        <f>IF('3. Personale_indtast'!C103="","",'3. Personale_indtast'!C103)</f>
        <v/>
      </c>
      <c r="D94" s="24" t="str">
        <f>IF('3. Personale_indtast'!D103="","",'3. Personale_indtast'!D103)</f>
        <v/>
      </c>
      <c r="E94" s="24" t="str">
        <f>IF('3. Personale_indtast'!E103="","",'3. Personale_indtast'!E103)</f>
        <v/>
      </c>
      <c r="F94" s="25">
        <f>IF('3. Personale_indtast'!F103="",0,'3. Personale_indtast'!F103)</f>
        <v>0</v>
      </c>
      <c r="G94" s="24" t="str">
        <f>IF('3. Personale_indtast'!G103="","",'3. Personale_indtast'!G103)</f>
        <v/>
      </c>
      <c r="H94" s="10">
        <f t="shared" si="9"/>
        <v>0</v>
      </c>
      <c r="I94" s="122">
        <f t="shared" si="10"/>
        <v>0</v>
      </c>
      <c r="J94" s="122">
        <f t="shared" si="11"/>
        <v>0</v>
      </c>
      <c r="K94" s="122">
        <f t="shared" si="12"/>
        <v>0</v>
      </c>
      <c r="L94" s="10">
        <f t="shared" si="3"/>
        <v>0</v>
      </c>
      <c r="M94" s="122">
        <f t="shared" si="13"/>
        <v>0</v>
      </c>
    </row>
    <row r="95" spans="3:13" x14ac:dyDescent="0.3">
      <c r="C95" s="98" t="str">
        <f>IF('3. Personale_indtast'!C104="","",'3. Personale_indtast'!C104)</f>
        <v/>
      </c>
      <c r="D95" s="24" t="str">
        <f>IF('3. Personale_indtast'!D104="","",'3. Personale_indtast'!D104)</f>
        <v/>
      </c>
      <c r="E95" s="24" t="str">
        <f>IF('3. Personale_indtast'!E104="","",'3. Personale_indtast'!E104)</f>
        <v/>
      </c>
      <c r="F95" s="25">
        <f>IF('3. Personale_indtast'!F104="",0,'3. Personale_indtast'!F104)</f>
        <v>0</v>
      </c>
      <c r="G95" s="24" t="str">
        <f>IF('3. Personale_indtast'!G104="","",'3. Personale_indtast'!G104)</f>
        <v/>
      </c>
      <c r="H95" s="10">
        <f t="shared" si="9"/>
        <v>0</v>
      </c>
      <c r="I95" s="122">
        <f t="shared" si="10"/>
        <v>0</v>
      </c>
      <c r="J95" s="122">
        <f t="shared" si="11"/>
        <v>0</v>
      </c>
      <c r="K95" s="122">
        <f t="shared" si="12"/>
        <v>0</v>
      </c>
      <c r="L95" s="10">
        <f t="shared" si="3"/>
        <v>0</v>
      </c>
      <c r="M95" s="122">
        <f t="shared" si="13"/>
        <v>0</v>
      </c>
    </row>
    <row r="96" spans="3:13" x14ac:dyDescent="0.3">
      <c r="C96" s="98" t="str">
        <f>IF('3. Personale_indtast'!C105="","",'3. Personale_indtast'!C105)</f>
        <v/>
      </c>
      <c r="D96" s="24" t="str">
        <f>IF('3. Personale_indtast'!D105="","",'3. Personale_indtast'!D105)</f>
        <v/>
      </c>
      <c r="E96" s="24" t="str">
        <f>IF('3. Personale_indtast'!E105="","",'3. Personale_indtast'!E105)</f>
        <v/>
      </c>
      <c r="F96" s="25">
        <f>IF('3. Personale_indtast'!F105="",0,'3. Personale_indtast'!F105)</f>
        <v>0</v>
      </c>
      <c r="G96" s="24" t="str">
        <f>IF('3. Personale_indtast'!G105="","",'3. Personale_indtast'!G105)</f>
        <v/>
      </c>
      <c r="H96" s="10">
        <f t="shared" si="9"/>
        <v>0</v>
      </c>
      <c r="I96" s="122">
        <f t="shared" si="10"/>
        <v>0</v>
      </c>
      <c r="J96" s="122">
        <f t="shared" si="11"/>
        <v>0</v>
      </c>
      <c r="K96" s="122">
        <f t="shared" si="12"/>
        <v>0</v>
      </c>
      <c r="L96" s="10">
        <f t="shared" si="3"/>
        <v>0</v>
      </c>
      <c r="M96" s="122">
        <f t="shared" si="13"/>
        <v>0</v>
      </c>
    </row>
    <row r="97" spans="3:13" x14ac:dyDescent="0.3">
      <c r="C97" s="98" t="str">
        <f>IF('3. Personale_indtast'!C106="","",'3. Personale_indtast'!C106)</f>
        <v/>
      </c>
      <c r="D97" s="24" t="str">
        <f>IF('3. Personale_indtast'!D106="","",'3. Personale_indtast'!D106)</f>
        <v/>
      </c>
      <c r="E97" s="24" t="str">
        <f>IF('3. Personale_indtast'!E106="","",'3. Personale_indtast'!E106)</f>
        <v/>
      </c>
      <c r="F97" s="25">
        <f>IF('3. Personale_indtast'!F106="",0,'3. Personale_indtast'!F106)</f>
        <v>0</v>
      </c>
      <c r="G97" s="24" t="str">
        <f>IF('3. Personale_indtast'!G106="","",'3. Personale_indtast'!G106)</f>
        <v/>
      </c>
      <c r="H97" s="10">
        <f t="shared" si="9"/>
        <v>0</v>
      </c>
      <c r="I97" s="122">
        <f t="shared" si="10"/>
        <v>0</v>
      </c>
      <c r="J97" s="122">
        <f t="shared" si="11"/>
        <v>0</v>
      </c>
      <c r="K97" s="122">
        <f t="shared" si="12"/>
        <v>0</v>
      </c>
      <c r="L97" s="10">
        <f t="shared" si="3"/>
        <v>0</v>
      </c>
      <c r="M97" s="122">
        <f t="shared" si="13"/>
        <v>0</v>
      </c>
    </row>
    <row r="98" spans="3:13" x14ac:dyDescent="0.3">
      <c r="C98" s="98" t="str">
        <f>IF('3. Personale_indtast'!C107="","",'3. Personale_indtast'!C107)</f>
        <v/>
      </c>
      <c r="D98" s="24" t="str">
        <f>IF('3. Personale_indtast'!D107="","",'3. Personale_indtast'!D107)</f>
        <v/>
      </c>
      <c r="E98" s="24" t="str">
        <f>IF('3. Personale_indtast'!E107="","",'3. Personale_indtast'!E107)</f>
        <v/>
      </c>
      <c r="F98" s="25">
        <f>IF('3. Personale_indtast'!F107="",0,'3. Personale_indtast'!F107)</f>
        <v>0</v>
      </c>
      <c r="G98" s="24" t="str">
        <f>IF('3. Personale_indtast'!G107="","",'3. Personale_indtast'!G107)</f>
        <v/>
      </c>
      <c r="H98" s="10">
        <f t="shared" si="9"/>
        <v>0</v>
      </c>
      <c r="I98" s="122">
        <f t="shared" si="10"/>
        <v>0</v>
      </c>
      <c r="J98" s="122">
        <f t="shared" si="11"/>
        <v>0</v>
      </c>
      <c r="K98" s="122">
        <f t="shared" si="12"/>
        <v>0</v>
      </c>
      <c r="L98" s="10">
        <f t="shared" si="3"/>
        <v>0</v>
      </c>
      <c r="M98" s="122">
        <f t="shared" si="13"/>
        <v>0</v>
      </c>
    </row>
    <row r="99" spans="3:13" x14ac:dyDescent="0.3">
      <c r="C99" s="98" t="str">
        <f>IF('3. Personale_indtast'!C108="","",'3. Personale_indtast'!C108)</f>
        <v/>
      </c>
      <c r="D99" s="24" t="str">
        <f>IF('3. Personale_indtast'!D108="","",'3. Personale_indtast'!D108)</f>
        <v/>
      </c>
      <c r="E99" s="24" t="str">
        <f>IF('3. Personale_indtast'!E108="","",'3. Personale_indtast'!E108)</f>
        <v/>
      </c>
      <c r="F99" s="25">
        <f>IF('3. Personale_indtast'!F108="",0,'3. Personale_indtast'!F108)</f>
        <v>0</v>
      </c>
      <c r="G99" s="24" t="str">
        <f>IF('3. Personale_indtast'!G108="","",'3. Personale_indtast'!G108)</f>
        <v/>
      </c>
      <c r="H99" s="10">
        <f t="shared" si="9"/>
        <v>0</v>
      </c>
      <c r="I99" s="122">
        <f t="shared" si="10"/>
        <v>0</v>
      </c>
      <c r="J99" s="122">
        <f t="shared" si="11"/>
        <v>0</v>
      </c>
      <c r="K99" s="122">
        <f t="shared" si="12"/>
        <v>0</v>
      </c>
      <c r="L99" s="10">
        <f t="shared" si="3"/>
        <v>0</v>
      </c>
      <c r="M99" s="122">
        <f t="shared" si="13"/>
        <v>0</v>
      </c>
    </row>
    <row r="100" spans="3:13" x14ac:dyDescent="0.3">
      <c r="C100" s="98" t="str">
        <f>IF('3. Personale_indtast'!C109="","",'3. Personale_indtast'!C109)</f>
        <v/>
      </c>
      <c r="D100" s="24" t="str">
        <f>IF('3. Personale_indtast'!D109="","",'3. Personale_indtast'!D109)</f>
        <v/>
      </c>
      <c r="E100" s="24" t="str">
        <f>IF('3. Personale_indtast'!E109="","",'3. Personale_indtast'!E109)</f>
        <v/>
      </c>
      <c r="F100" s="25">
        <f>IF('3. Personale_indtast'!F109="",0,'3. Personale_indtast'!F109)</f>
        <v>0</v>
      </c>
      <c r="G100" s="24" t="str">
        <f>IF('3. Personale_indtast'!G109="","",'3. Personale_indtast'!G109)</f>
        <v/>
      </c>
      <c r="H100" s="10">
        <f t="shared" si="9"/>
        <v>0</v>
      </c>
      <c r="I100" s="122">
        <f t="shared" si="10"/>
        <v>0</v>
      </c>
      <c r="J100" s="122">
        <f t="shared" si="11"/>
        <v>0</v>
      </c>
      <c r="K100" s="122">
        <f t="shared" si="12"/>
        <v>0</v>
      </c>
      <c r="L100" s="10">
        <f t="shared" si="3"/>
        <v>0</v>
      </c>
      <c r="M100" s="122">
        <f t="shared" si="13"/>
        <v>0</v>
      </c>
    </row>
    <row r="101" spans="3:13" x14ac:dyDescent="0.3">
      <c r="C101" s="98" t="str">
        <f>IF('3. Personale_indtast'!C110="","",'3. Personale_indtast'!C110)</f>
        <v/>
      </c>
      <c r="D101" s="24" t="str">
        <f>IF('3. Personale_indtast'!D110="","",'3. Personale_indtast'!D110)</f>
        <v/>
      </c>
      <c r="E101" s="24" t="str">
        <f>IF('3. Personale_indtast'!E110="","",'3. Personale_indtast'!E110)</f>
        <v/>
      </c>
      <c r="F101" s="25">
        <f>IF('3. Personale_indtast'!F110="",0,'3. Personale_indtast'!F110)</f>
        <v>0</v>
      </c>
      <c r="G101" s="24" t="str">
        <f>IF('3. Personale_indtast'!G110="","",'3. Personale_indtast'!G110)</f>
        <v/>
      </c>
      <c r="H101" s="10">
        <f t="shared" si="9"/>
        <v>0</v>
      </c>
      <c r="I101" s="122">
        <f t="shared" si="10"/>
        <v>0</v>
      </c>
      <c r="J101" s="122">
        <f t="shared" si="11"/>
        <v>0</v>
      </c>
      <c r="K101" s="122">
        <f t="shared" si="12"/>
        <v>0</v>
      </c>
      <c r="L101" s="10">
        <f t="shared" ref="L101:L164" si="14">(IF(Inst_typ="Vuggestue",K101,IF(OR(Inst_typ="Aldersintegreret institution",Inst_typ="Vug og BH",Inst_typ="Kombi"),K101*andel_vugp,0)))</f>
        <v>0</v>
      </c>
      <c r="M101" s="122">
        <f t="shared" si="13"/>
        <v>0</v>
      </c>
    </row>
    <row r="102" spans="3:13" x14ac:dyDescent="0.3">
      <c r="C102" s="98" t="str">
        <f>IF('3. Personale_indtast'!C111="","",'3. Personale_indtast'!C111)</f>
        <v/>
      </c>
      <c r="D102" s="24" t="str">
        <f>IF('3. Personale_indtast'!D111="","",'3. Personale_indtast'!D111)</f>
        <v/>
      </c>
      <c r="E102" s="24" t="str">
        <f>IF('3. Personale_indtast'!E111="","",'3. Personale_indtast'!E111)</f>
        <v/>
      </c>
      <c r="F102" s="25">
        <f>IF('3. Personale_indtast'!F111="",0,'3. Personale_indtast'!F111)</f>
        <v>0</v>
      </c>
      <c r="G102" s="24" t="str">
        <f>IF('3. Personale_indtast'!G111="","",'3. Personale_indtast'!G111)</f>
        <v/>
      </c>
      <c r="H102" s="10">
        <f t="shared" si="9"/>
        <v>0</v>
      </c>
      <c r="I102" s="122">
        <f t="shared" si="10"/>
        <v>0</v>
      </c>
      <c r="J102" s="122">
        <f t="shared" si="11"/>
        <v>0</v>
      </c>
      <c r="K102" s="122">
        <f t="shared" si="12"/>
        <v>0</v>
      </c>
      <c r="L102" s="10">
        <f t="shared" si="14"/>
        <v>0</v>
      </c>
      <c r="M102" s="122">
        <f t="shared" si="13"/>
        <v>0</v>
      </c>
    </row>
    <row r="103" spans="3:13" x14ac:dyDescent="0.3">
      <c r="C103" s="98" t="str">
        <f>IF('3. Personale_indtast'!C112="","",'3. Personale_indtast'!C112)</f>
        <v/>
      </c>
      <c r="D103" s="24" t="str">
        <f>IF('3. Personale_indtast'!D112="","",'3. Personale_indtast'!D112)</f>
        <v/>
      </c>
      <c r="E103" s="24" t="str">
        <f>IF('3. Personale_indtast'!E112="","",'3. Personale_indtast'!E112)</f>
        <v/>
      </c>
      <c r="F103" s="25">
        <f>IF('3. Personale_indtast'!F112="",0,'3. Personale_indtast'!F112)</f>
        <v>0</v>
      </c>
      <c r="G103" s="24" t="str">
        <f>IF('3. Personale_indtast'!G112="","",'3. Personale_indtast'!G112)</f>
        <v/>
      </c>
      <c r="H103" s="10">
        <f t="shared" ref="H103:H166" si="15">F103*52/år_dage</f>
        <v>0</v>
      </c>
      <c r="I103" s="122">
        <f t="shared" ref="I103:I166" si="16">IF(OR(D103="",E103=""),0,E103-D103+1)</f>
        <v>0</v>
      </c>
      <c r="J103" s="122">
        <f t="shared" ref="J103:J166" si="17">IF(G103="",0,IF(G103="Leder",0.85,IF(G103="Pædagogstuderende",0.43,IF(G103="PAU-elev",0.24,1))))</f>
        <v>0</v>
      </c>
      <c r="K103" s="122">
        <f t="shared" ref="K103:K166" si="18">(I103*J103)*H103/1924</f>
        <v>0</v>
      </c>
      <c r="L103" s="10">
        <f t="shared" si="14"/>
        <v>0</v>
      </c>
      <c r="M103" s="122">
        <f t="shared" ref="M103:M166" si="19">(IF(Inst_typ="Børnehave",K103,IF(OR(Inst_typ="Aldersintegreret institution",Inst_typ="Vug og BH",Inst_typ="Kombi"),K103*andel_bhp,0)))</f>
        <v>0</v>
      </c>
    </row>
    <row r="104" spans="3:13" x14ac:dyDescent="0.3">
      <c r="C104" s="98" t="str">
        <f>IF('3. Personale_indtast'!C113="","",'3. Personale_indtast'!C113)</f>
        <v/>
      </c>
      <c r="D104" s="24" t="str">
        <f>IF('3. Personale_indtast'!D113="","",'3. Personale_indtast'!D113)</f>
        <v/>
      </c>
      <c r="E104" s="24" t="str">
        <f>IF('3. Personale_indtast'!E113="","",'3. Personale_indtast'!E113)</f>
        <v/>
      </c>
      <c r="F104" s="25">
        <f>IF('3. Personale_indtast'!F113="",0,'3. Personale_indtast'!F113)</f>
        <v>0</v>
      </c>
      <c r="G104" s="24" t="str">
        <f>IF('3. Personale_indtast'!G113="","",'3. Personale_indtast'!G113)</f>
        <v/>
      </c>
      <c r="H104" s="10">
        <f t="shared" si="15"/>
        <v>0</v>
      </c>
      <c r="I104" s="122">
        <f t="shared" si="16"/>
        <v>0</v>
      </c>
      <c r="J104" s="122">
        <f t="shared" si="17"/>
        <v>0</v>
      </c>
      <c r="K104" s="122">
        <f t="shared" si="18"/>
        <v>0</v>
      </c>
      <c r="L104" s="10">
        <f t="shared" si="14"/>
        <v>0</v>
      </c>
      <c r="M104" s="122">
        <f t="shared" si="19"/>
        <v>0</v>
      </c>
    </row>
    <row r="105" spans="3:13" x14ac:dyDescent="0.3">
      <c r="C105" s="98" t="str">
        <f>IF('3. Personale_indtast'!C114="","",'3. Personale_indtast'!C114)</f>
        <v/>
      </c>
      <c r="D105" s="24" t="str">
        <f>IF('3. Personale_indtast'!D114="","",'3. Personale_indtast'!D114)</f>
        <v/>
      </c>
      <c r="E105" s="24" t="str">
        <f>IF('3. Personale_indtast'!E114="","",'3. Personale_indtast'!E114)</f>
        <v/>
      </c>
      <c r="F105" s="25">
        <f>IF('3. Personale_indtast'!F114="",0,'3. Personale_indtast'!F114)</f>
        <v>0</v>
      </c>
      <c r="G105" s="24" t="str">
        <f>IF('3. Personale_indtast'!G114="","",'3. Personale_indtast'!G114)</f>
        <v/>
      </c>
      <c r="H105" s="10">
        <f t="shared" si="15"/>
        <v>0</v>
      </c>
      <c r="I105" s="122">
        <f t="shared" si="16"/>
        <v>0</v>
      </c>
      <c r="J105" s="122">
        <f t="shared" si="17"/>
        <v>0</v>
      </c>
      <c r="K105" s="122">
        <f t="shared" si="18"/>
        <v>0</v>
      </c>
      <c r="L105" s="10">
        <f t="shared" si="14"/>
        <v>0</v>
      </c>
      <c r="M105" s="122">
        <f t="shared" si="19"/>
        <v>0</v>
      </c>
    </row>
    <row r="106" spans="3:13" x14ac:dyDescent="0.3">
      <c r="C106" s="98" t="str">
        <f>IF('3. Personale_indtast'!C115="","",'3. Personale_indtast'!C115)</f>
        <v/>
      </c>
      <c r="D106" s="24" t="str">
        <f>IF('3. Personale_indtast'!D115="","",'3. Personale_indtast'!D115)</f>
        <v/>
      </c>
      <c r="E106" s="24" t="str">
        <f>IF('3. Personale_indtast'!E115="","",'3. Personale_indtast'!E115)</f>
        <v/>
      </c>
      <c r="F106" s="25">
        <f>IF('3. Personale_indtast'!F115="",0,'3. Personale_indtast'!F115)</f>
        <v>0</v>
      </c>
      <c r="G106" s="24" t="str">
        <f>IF('3. Personale_indtast'!G115="","",'3. Personale_indtast'!G115)</f>
        <v/>
      </c>
      <c r="H106" s="10">
        <f t="shared" si="15"/>
        <v>0</v>
      </c>
      <c r="I106" s="122">
        <f t="shared" si="16"/>
        <v>0</v>
      </c>
      <c r="J106" s="122">
        <f t="shared" si="17"/>
        <v>0</v>
      </c>
      <c r="K106" s="122">
        <f t="shared" si="18"/>
        <v>0</v>
      </c>
      <c r="L106" s="10">
        <f t="shared" si="14"/>
        <v>0</v>
      </c>
      <c r="M106" s="122">
        <f t="shared" si="19"/>
        <v>0</v>
      </c>
    </row>
    <row r="107" spans="3:13" x14ac:dyDescent="0.3">
      <c r="C107" s="98" t="str">
        <f>IF('3. Personale_indtast'!C116="","",'3. Personale_indtast'!C116)</f>
        <v/>
      </c>
      <c r="D107" s="24" t="str">
        <f>IF('3. Personale_indtast'!D116="","",'3. Personale_indtast'!D116)</f>
        <v/>
      </c>
      <c r="E107" s="24" t="str">
        <f>IF('3. Personale_indtast'!E116="","",'3. Personale_indtast'!E116)</f>
        <v/>
      </c>
      <c r="F107" s="25">
        <f>IF('3. Personale_indtast'!F116="",0,'3. Personale_indtast'!F116)</f>
        <v>0</v>
      </c>
      <c r="G107" s="24" t="str">
        <f>IF('3. Personale_indtast'!G116="","",'3. Personale_indtast'!G116)</f>
        <v/>
      </c>
      <c r="H107" s="10">
        <f t="shared" si="15"/>
        <v>0</v>
      </c>
      <c r="I107" s="122">
        <f t="shared" si="16"/>
        <v>0</v>
      </c>
      <c r="J107" s="122">
        <f t="shared" si="17"/>
        <v>0</v>
      </c>
      <c r="K107" s="122">
        <f t="shared" si="18"/>
        <v>0</v>
      </c>
      <c r="L107" s="10">
        <f t="shared" si="14"/>
        <v>0</v>
      </c>
      <c r="M107" s="122">
        <f t="shared" si="19"/>
        <v>0</v>
      </c>
    </row>
    <row r="108" spans="3:13" x14ac:dyDescent="0.3">
      <c r="C108" s="98" t="str">
        <f>IF('3. Personale_indtast'!C117="","",'3. Personale_indtast'!C117)</f>
        <v/>
      </c>
      <c r="D108" s="24" t="str">
        <f>IF('3. Personale_indtast'!D117="","",'3. Personale_indtast'!D117)</f>
        <v/>
      </c>
      <c r="E108" s="24" t="str">
        <f>IF('3. Personale_indtast'!E117="","",'3. Personale_indtast'!E117)</f>
        <v/>
      </c>
      <c r="F108" s="25">
        <f>IF('3. Personale_indtast'!F117="",0,'3. Personale_indtast'!F117)</f>
        <v>0</v>
      </c>
      <c r="G108" s="24" t="str">
        <f>IF('3. Personale_indtast'!G117="","",'3. Personale_indtast'!G117)</f>
        <v/>
      </c>
      <c r="H108" s="10">
        <f t="shared" si="15"/>
        <v>0</v>
      </c>
      <c r="I108" s="122">
        <f t="shared" si="16"/>
        <v>0</v>
      </c>
      <c r="J108" s="122">
        <f t="shared" si="17"/>
        <v>0</v>
      </c>
      <c r="K108" s="122">
        <f t="shared" si="18"/>
        <v>0</v>
      </c>
      <c r="L108" s="10">
        <f t="shared" si="14"/>
        <v>0</v>
      </c>
      <c r="M108" s="122">
        <f t="shared" si="19"/>
        <v>0</v>
      </c>
    </row>
    <row r="109" spans="3:13" x14ac:dyDescent="0.3">
      <c r="C109" s="98" t="str">
        <f>IF('3. Personale_indtast'!C118="","",'3. Personale_indtast'!C118)</f>
        <v/>
      </c>
      <c r="D109" s="24" t="str">
        <f>IF('3. Personale_indtast'!D118="","",'3. Personale_indtast'!D118)</f>
        <v/>
      </c>
      <c r="E109" s="24" t="str">
        <f>IF('3. Personale_indtast'!E118="","",'3. Personale_indtast'!E118)</f>
        <v/>
      </c>
      <c r="F109" s="25">
        <f>IF('3. Personale_indtast'!F118="",0,'3. Personale_indtast'!F118)</f>
        <v>0</v>
      </c>
      <c r="G109" s="24" t="str">
        <f>IF('3. Personale_indtast'!G118="","",'3. Personale_indtast'!G118)</f>
        <v/>
      </c>
      <c r="H109" s="10">
        <f t="shared" si="15"/>
        <v>0</v>
      </c>
      <c r="I109" s="122">
        <f t="shared" si="16"/>
        <v>0</v>
      </c>
      <c r="J109" s="122">
        <f t="shared" si="17"/>
        <v>0</v>
      </c>
      <c r="K109" s="122">
        <f t="shared" si="18"/>
        <v>0</v>
      </c>
      <c r="L109" s="10">
        <f t="shared" si="14"/>
        <v>0</v>
      </c>
      <c r="M109" s="122">
        <f t="shared" si="19"/>
        <v>0</v>
      </c>
    </row>
    <row r="110" spans="3:13" x14ac:dyDescent="0.3">
      <c r="C110" s="98" t="str">
        <f>IF('3. Personale_indtast'!C119="","",'3. Personale_indtast'!C119)</f>
        <v/>
      </c>
      <c r="D110" s="24" t="str">
        <f>IF('3. Personale_indtast'!D119="","",'3. Personale_indtast'!D119)</f>
        <v/>
      </c>
      <c r="E110" s="24" t="str">
        <f>IF('3. Personale_indtast'!E119="","",'3. Personale_indtast'!E119)</f>
        <v/>
      </c>
      <c r="F110" s="25">
        <f>IF('3. Personale_indtast'!F119="",0,'3. Personale_indtast'!F119)</f>
        <v>0</v>
      </c>
      <c r="G110" s="24" t="str">
        <f>IF('3. Personale_indtast'!G119="","",'3. Personale_indtast'!G119)</f>
        <v/>
      </c>
      <c r="H110" s="10">
        <f t="shared" si="15"/>
        <v>0</v>
      </c>
      <c r="I110" s="122">
        <f t="shared" si="16"/>
        <v>0</v>
      </c>
      <c r="J110" s="122">
        <f t="shared" si="17"/>
        <v>0</v>
      </c>
      <c r="K110" s="122">
        <f t="shared" si="18"/>
        <v>0</v>
      </c>
      <c r="L110" s="10">
        <f t="shared" si="14"/>
        <v>0</v>
      </c>
      <c r="M110" s="122">
        <f t="shared" si="19"/>
        <v>0</v>
      </c>
    </row>
    <row r="111" spans="3:13" x14ac:dyDescent="0.3">
      <c r="C111" s="98" t="str">
        <f>IF('3. Personale_indtast'!C120="","",'3. Personale_indtast'!C120)</f>
        <v/>
      </c>
      <c r="D111" s="24" t="str">
        <f>IF('3. Personale_indtast'!D120="","",'3. Personale_indtast'!D120)</f>
        <v/>
      </c>
      <c r="E111" s="24" t="str">
        <f>IF('3. Personale_indtast'!E120="","",'3. Personale_indtast'!E120)</f>
        <v/>
      </c>
      <c r="F111" s="25">
        <f>IF('3. Personale_indtast'!F120="",0,'3. Personale_indtast'!F120)</f>
        <v>0</v>
      </c>
      <c r="G111" s="24" t="str">
        <f>IF('3. Personale_indtast'!G120="","",'3. Personale_indtast'!G120)</f>
        <v/>
      </c>
      <c r="H111" s="10">
        <f t="shared" si="15"/>
        <v>0</v>
      </c>
      <c r="I111" s="122">
        <f t="shared" si="16"/>
        <v>0</v>
      </c>
      <c r="J111" s="122">
        <f t="shared" si="17"/>
        <v>0</v>
      </c>
      <c r="K111" s="122">
        <f t="shared" si="18"/>
        <v>0</v>
      </c>
      <c r="L111" s="10">
        <f t="shared" si="14"/>
        <v>0</v>
      </c>
      <c r="M111" s="122">
        <f t="shared" si="19"/>
        <v>0</v>
      </c>
    </row>
    <row r="112" spans="3:13" x14ac:dyDescent="0.3">
      <c r="C112" s="98" t="str">
        <f>IF('3. Personale_indtast'!C121="","",'3. Personale_indtast'!C121)</f>
        <v/>
      </c>
      <c r="D112" s="24" t="str">
        <f>IF('3. Personale_indtast'!D121="","",'3. Personale_indtast'!D121)</f>
        <v/>
      </c>
      <c r="E112" s="24" t="str">
        <f>IF('3. Personale_indtast'!E121="","",'3. Personale_indtast'!E121)</f>
        <v/>
      </c>
      <c r="F112" s="25">
        <f>IF('3. Personale_indtast'!F121="",0,'3. Personale_indtast'!F121)</f>
        <v>0</v>
      </c>
      <c r="G112" s="24" t="str">
        <f>IF('3. Personale_indtast'!G121="","",'3. Personale_indtast'!G121)</f>
        <v/>
      </c>
      <c r="H112" s="10">
        <f t="shared" si="15"/>
        <v>0</v>
      </c>
      <c r="I112" s="122">
        <f t="shared" si="16"/>
        <v>0</v>
      </c>
      <c r="J112" s="122">
        <f t="shared" si="17"/>
        <v>0</v>
      </c>
      <c r="K112" s="122">
        <f t="shared" si="18"/>
        <v>0</v>
      </c>
      <c r="L112" s="10">
        <f t="shared" si="14"/>
        <v>0</v>
      </c>
      <c r="M112" s="122">
        <f t="shared" si="19"/>
        <v>0</v>
      </c>
    </row>
    <row r="113" spans="3:13" x14ac:dyDescent="0.3">
      <c r="C113" s="98" t="str">
        <f>IF('3. Personale_indtast'!C122="","",'3. Personale_indtast'!C122)</f>
        <v/>
      </c>
      <c r="D113" s="24" t="str">
        <f>IF('3. Personale_indtast'!D122="","",'3. Personale_indtast'!D122)</f>
        <v/>
      </c>
      <c r="E113" s="24" t="str">
        <f>IF('3. Personale_indtast'!E122="","",'3. Personale_indtast'!E122)</f>
        <v/>
      </c>
      <c r="F113" s="25">
        <f>IF('3. Personale_indtast'!F122="",0,'3. Personale_indtast'!F122)</f>
        <v>0</v>
      </c>
      <c r="G113" s="24" t="str">
        <f>IF('3. Personale_indtast'!G122="","",'3. Personale_indtast'!G122)</f>
        <v/>
      </c>
      <c r="H113" s="10">
        <f t="shared" si="15"/>
        <v>0</v>
      </c>
      <c r="I113" s="122">
        <f t="shared" si="16"/>
        <v>0</v>
      </c>
      <c r="J113" s="122">
        <f t="shared" si="17"/>
        <v>0</v>
      </c>
      <c r="K113" s="122">
        <f t="shared" si="18"/>
        <v>0</v>
      </c>
      <c r="L113" s="10">
        <f t="shared" si="14"/>
        <v>0</v>
      </c>
      <c r="M113" s="122">
        <f t="shared" si="19"/>
        <v>0</v>
      </c>
    </row>
    <row r="114" spans="3:13" x14ac:dyDescent="0.3">
      <c r="C114" s="98" t="str">
        <f>IF('3. Personale_indtast'!C123="","",'3. Personale_indtast'!C123)</f>
        <v/>
      </c>
      <c r="D114" s="24" t="str">
        <f>IF('3. Personale_indtast'!D123="","",'3. Personale_indtast'!D123)</f>
        <v/>
      </c>
      <c r="E114" s="24" t="str">
        <f>IF('3. Personale_indtast'!E123="","",'3. Personale_indtast'!E123)</f>
        <v/>
      </c>
      <c r="F114" s="25">
        <f>IF('3. Personale_indtast'!F123="",0,'3. Personale_indtast'!F123)</f>
        <v>0</v>
      </c>
      <c r="G114" s="24" t="str">
        <f>IF('3. Personale_indtast'!G123="","",'3. Personale_indtast'!G123)</f>
        <v/>
      </c>
      <c r="H114" s="10">
        <f t="shared" si="15"/>
        <v>0</v>
      </c>
      <c r="I114" s="122">
        <f t="shared" si="16"/>
        <v>0</v>
      </c>
      <c r="J114" s="122">
        <f t="shared" si="17"/>
        <v>0</v>
      </c>
      <c r="K114" s="122">
        <f t="shared" si="18"/>
        <v>0</v>
      </c>
      <c r="L114" s="10">
        <f t="shared" si="14"/>
        <v>0</v>
      </c>
      <c r="M114" s="122">
        <f t="shared" si="19"/>
        <v>0</v>
      </c>
    </row>
    <row r="115" spans="3:13" x14ac:dyDescent="0.3">
      <c r="C115" s="98" t="str">
        <f>IF('3. Personale_indtast'!C124="","",'3. Personale_indtast'!C124)</f>
        <v/>
      </c>
      <c r="D115" s="24" t="str">
        <f>IF('3. Personale_indtast'!D124="","",'3. Personale_indtast'!D124)</f>
        <v/>
      </c>
      <c r="E115" s="24" t="str">
        <f>IF('3. Personale_indtast'!E124="","",'3. Personale_indtast'!E124)</f>
        <v/>
      </c>
      <c r="F115" s="25">
        <f>IF('3. Personale_indtast'!F124="",0,'3. Personale_indtast'!F124)</f>
        <v>0</v>
      </c>
      <c r="G115" s="24" t="str">
        <f>IF('3. Personale_indtast'!G124="","",'3. Personale_indtast'!G124)</f>
        <v/>
      </c>
      <c r="H115" s="10">
        <f t="shared" si="15"/>
        <v>0</v>
      </c>
      <c r="I115" s="122">
        <f t="shared" si="16"/>
        <v>0</v>
      </c>
      <c r="J115" s="122">
        <f t="shared" si="17"/>
        <v>0</v>
      </c>
      <c r="K115" s="122">
        <f t="shared" si="18"/>
        <v>0</v>
      </c>
      <c r="L115" s="10">
        <f t="shared" si="14"/>
        <v>0</v>
      </c>
      <c r="M115" s="122">
        <f t="shared" si="19"/>
        <v>0</v>
      </c>
    </row>
    <row r="116" spans="3:13" x14ac:dyDescent="0.3">
      <c r="C116" s="98" t="str">
        <f>IF('3. Personale_indtast'!C125="","",'3. Personale_indtast'!C125)</f>
        <v/>
      </c>
      <c r="D116" s="24" t="str">
        <f>IF('3. Personale_indtast'!D125="","",'3. Personale_indtast'!D125)</f>
        <v/>
      </c>
      <c r="E116" s="24" t="str">
        <f>IF('3. Personale_indtast'!E125="","",'3. Personale_indtast'!E125)</f>
        <v/>
      </c>
      <c r="F116" s="25">
        <f>IF('3. Personale_indtast'!F125="",0,'3. Personale_indtast'!F125)</f>
        <v>0</v>
      </c>
      <c r="G116" s="24" t="str">
        <f>IF('3. Personale_indtast'!G125="","",'3. Personale_indtast'!G125)</f>
        <v/>
      </c>
      <c r="H116" s="10">
        <f t="shared" si="15"/>
        <v>0</v>
      </c>
      <c r="I116" s="122">
        <f t="shared" si="16"/>
        <v>0</v>
      </c>
      <c r="J116" s="122">
        <f t="shared" si="17"/>
        <v>0</v>
      </c>
      <c r="K116" s="122">
        <f t="shared" si="18"/>
        <v>0</v>
      </c>
      <c r="L116" s="10">
        <f t="shared" si="14"/>
        <v>0</v>
      </c>
      <c r="M116" s="122">
        <f t="shared" si="19"/>
        <v>0</v>
      </c>
    </row>
    <row r="117" spans="3:13" x14ac:dyDescent="0.3">
      <c r="C117" s="98" t="str">
        <f>IF('3. Personale_indtast'!C126="","",'3. Personale_indtast'!C126)</f>
        <v/>
      </c>
      <c r="D117" s="24" t="str">
        <f>IF('3. Personale_indtast'!D126="","",'3. Personale_indtast'!D126)</f>
        <v/>
      </c>
      <c r="E117" s="24" t="str">
        <f>IF('3. Personale_indtast'!E126="","",'3. Personale_indtast'!E126)</f>
        <v/>
      </c>
      <c r="F117" s="25">
        <f>IF('3. Personale_indtast'!F126="",0,'3. Personale_indtast'!F126)</f>
        <v>0</v>
      </c>
      <c r="G117" s="24" t="str">
        <f>IF('3. Personale_indtast'!G126="","",'3. Personale_indtast'!G126)</f>
        <v/>
      </c>
      <c r="H117" s="10">
        <f t="shared" si="15"/>
        <v>0</v>
      </c>
      <c r="I117" s="122">
        <f t="shared" si="16"/>
        <v>0</v>
      </c>
      <c r="J117" s="122">
        <f t="shared" si="17"/>
        <v>0</v>
      </c>
      <c r="K117" s="122">
        <f t="shared" si="18"/>
        <v>0</v>
      </c>
      <c r="L117" s="10">
        <f t="shared" si="14"/>
        <v>0</v>
      </c>
      <c r="M117" s="122">
        <f t="shared" si="19"/>
        <v>0</v>
      </c>
    </row>
    <row r="118" spans="3:13" x14ac:dyDescent="0.3">
      <c r="C118" s="98" t="str">
        <f>IF('3. Personale_indtast'!C127="","",'3. Personale_indtast'!C127)</f>
        <v/>
      </c>
      <c r="D118" s="24" t="str">
        <f>IF('3. Personale_indtast'!D127="","",'3. Personale_indtast'!D127)</f>
        <v/>
      </c>
      <c r="E118" s="24" t="str">
        <f>IF('3. Personale_indtast'!E127="","",'3. Personale_indtast'!E127)</f>
        <v/>
      </c>
      <c r="F118" s="25">
        <f>IF('3. Personale_indtast'!F127="",0,'3. Personale_indtast'!F127)</f>
        <v>0</v>
      </c>
      <c r="G118" s="24" t="str">
        <f>IF('3. Personale_indtast'!G127="","",'3. Personale_indtast'!G127)</f>
        <v/>
      </c>
      <c r="H118" s="10">
        <f t="shared" si="15"/>
        <v>0</v>
      </c>
      <c r="I118" s="122">
        <f t="shared" si="16"/>
        <v>0</v>
      </c>
      <c r="J118" s="122">
        <f t="shared" si="17"/>
        <v>0</v>
      </c>
      <c r="K118" s="122">
        <f t="shared" si="18"/>
        <v>0</v>
      </c>
      <c r="L118" s="10">
        <f t="shared" si="14"/>
        <v>0</v>
      </c>
      <c r="M118" s="122">
        <f t="shared" si="19"/>
        <v>0</v>
      </c>
    </row>
    <row r="119" spans="3:13" x14ac:dyDescent="0.3">
      <c r="C119" s="98" t="str">
        <f>IF('3. Personale_indtast'!C128="","",'3. Personale_indtast'!C128)</f>
        <v/>
      </c>
      <c r="D119" s="24" t="str">
        <f>IF('3. Personale_indtast'!D128="","",'3. Personale_indtast'!D128)</f>
        <v/>
      </c>
      <c r="E119" s="24" t="str">
        <f>IF('3. Personale_indtast'!E128="","",'3. Personale_indtast'!E128)</f>
        <v/>
      </c>
      <c r="F119" s="25">
        <f>IF('3. Personale_indtast'!F128="",0,'3. Personale_indtast'!F128)</f>
        <v>0</v>
      </c>
      <c r="G119" s="24" t="str">
        <f>IF('3. Personale_indtast'!G128="","",'3. Personale_indtast'!G128)</f>
        <v/>
      </c>
      <c r="H119" s="10">
        <f t="shared" si="15"/>
        <v>0</v>
      </c>
      <c r="I119" s="122">
        <f t="shared" si="16"/>
        <v>0</v>
      </c>
      <c r="J119" s="122">
        <f t="shared" si="17"/>
        <v>0</v>
      </c>
      <c r="K119" s="122">
        <f t="shared" si="18"/>
        <v>0</v>
      </c>
      <c r="L119" s="10">
        <f t="shared" si="14"/>
        <v>0</v>
      </c>
      <c r="M119" s="122">
        <f t="shared" si="19"/>
        <v>0</v>
      </c>
    </row>
    <row r="120" spans="3:13" x14ac:dyDescent="0.3">
      <c r="C120" s="98" t="str">
        <f>IF('3. Personale_indtast'!C129="","",'3. Personale_indtast'!C129)</f>
        <v/>
      </c>
      <c r="D120" s="24" t="str">
        <f>IF('3. Personale_indtast'!D129="","",'3. Personale_indtast'!D129)</f>
        <v/>
      </c>
      <c r="E120" s="24" t="str">
        <f>IF('3. Personale_indtast'!E129="","",'3. Personale_indtast'!E129)</f>
        <v/>
      </c>
      <c r="F120" s="25">
        <f>IF('3. Personale_indtast'!F129="",0,'3. Personale_indtast'!F129)</f>
        <v>0</v>
      </c>
      <c r="G120" s="24" t="str">
        <f>IF('3. Personale_indtast'!G129="","",'3. Personale_indtast'!G129)</f>
        <v/>
      </c>
      <c r="H120" s="10">
        <f t="shared" si="15"/>
        <v>0</v>
      </c>
      <c r="I120" s="122">
        <f t="shared" si="16"/>
        <v>0</v>
      </c>
      <c r="J120" s="122">
        <f t="shared" si="17"/>
        <v>0</v>
      </c>
      <c r="K120" s="122">
        <f t="shared" si="18"/>
        <v>0</v>
      </c>
      <c r="L120" s="10">
        <f t="shared" si="14"/>
        <v>0</v>
      </c>
      <c r="M120" s="122">
        <f t="shared" si="19"/>
        <v>0</v>
      </c>
    </row>
    <row r="121" spans="3:13" x14ac:dyDescent="0.3">
      <c r="C121" s="98" t="str">
        <f>IF('3. Personale_indtast'!C130="","",'3. Personale_indtast'!C130)</f>
        <v/>
      </c>
      <c r="D121" s="24" t="str">
        <f>IF('3. Personale_indtast'!D130="","",'3. Personale_indtast'!D130)</f>
        <v/>
      </c>
      <c r="E121" s="24" t="str">
        <f>IF('3. Personale_indtast'!E130="","",'3. Personale_indtast'!E130)</f>
        <v/>
      </c>
      <c r="F121" s="25">
        <f>IF('3. Personale_indtast'!F130="",0,'3. Personale_indtast'!F130)</f>
        <v>0</v>
      </c>
      <c r="G121" s="24" t="str">
        <f>IF('3. Personale_indtast'!G130="","",'3. Personale_indtast'!G130)</f>
        <v/>
      </c>
      <c r="H121" s="10">
        <f t="shared" si="15"/>
        <v>0</v>
      </c>
      <c r="I121" s="122">
        <f t="shared" si="16"/>
        <v>0</v>
      </c>
      <c r="J121" s="122">
        <f t="shared" si="17"/>
        <v>0</v>
      </c>
      <c r="K121" s="122">
        <f t="shared" si="18"/>
        <v>0</v>
      </c>
      <c r="L121" s="10">
        <f t="shared" si="14"/>
        <v>0</v>
      </c>
      <c r="M121" s="122">
        <f t="shared" si="19"/>
        <v>0</v>
      </c>
    </row>
    <row r="122" spans="3:13" x14ac:dyDescent="0.3">
      <c r="C122" s="98" t="str">
        <f>IF('3. Personale_indtast'!C131="","",'3. Personale_indtast'!C131)</f>
        <v/>
      </c>
      <c r="D122" s="24" t="str">
        <f>IF('3. Personale_indtast'!D131="","",'3. Personale_indtast'!D131)</f>
        <v/>
      </c>
      <c r="E122" s="24" t="str">
        <f>IF('3. Personale_indtast'!E131="","",'3. Personale_indtast'!E131)</f>
        <v/>
      </c>
      <c r="F122" s="25">
        <f>IF('3. Personale_indtast'!F131="",0,'3. Personale_indtast'!F131)</f>
        <v>0</v>
      </c>
      <c r="G122" s="24" t="str">
        <f>IF('3. Personale_indtast'!G131="","",'3. Personale_indtast'!G131)</f>
        <v/>
      </c>
      <c r="H122" s="10">
        <f t="shared" si="15"/>
        <v>0</v>
      </c>
      <c r="I122" s="122">
        <f t="shared" si="16"/>
        <v>0</v>
      </c>
      <c r="J122" s="122">
        <f t="shared" si="17"/>
        <v>0</v>
      </c>
      <c r="K122" s="122">
        <f t="shared" si="18"/>
        <v>0</v>
      </c>
      <c r="L122" s="10">
        <f t="shared" si="14"/>
        <v>0</v>
      </c>
      <c r="M122" s="122">
        <f t="shared" si="19"/>
        <v>0</v>
      </c>
    </row>
    <row r="123" spans="3:13" x14ac:dyDescent="0.3">
      <c r="C123" s="98" t="str">
        <f>IF('3. Personale_indtast'!C132="","",'3. Personale_indtast'!C132)</f>
        <v/>
      </c>
      <c r="D123" s="24" t="str">
        <f>IF('3. Personale_indtast'!D132="","",'3. Personale_indtast'!D132)</f>
        <v/>
      </c>
      <c r="E123" s="24" t="str">
        <f>IF('3. Personale_indtast'!E132="","",'3. Personale_indtast'!E132)</f>
        <v/>
      </c>
      <c r="F123" s="25">
        <f>IF('3. Personale_indtast'!F132="",0,'3. Personale_indtast'!F132)</f>
        <v>0</v>
      </c>
      <c r="G123" s="24" t="str">
        <f>IF('3. Personale_indtast'!G132="","",'3. Personale_indtast'!G132)</f>
        <v/>
      </c>
      <c r="H123" s="10">
        <f t="shared" si="15"/>
        <v>0</v>
      </c>
      <c r="I123" s="122">
        <f t="shared" si="16"/>
        <v>0</v>
      </c>
      <c r="J123" s="122">
        <f t="shared" si="17"/>
        <v>0</v>
      </c>
      <c r="K123" s="122">
        <f t="shared" si="18"/>
        <v>0</v>
      </c>
      <c r="L123" s="10">
        <f t="shared" si="14"/>
        <v>0</v>
      </c>
      <c r="M123" s="122">
        <f t="shared" si="19"/>
        <v>0</v>
      </c>
    </row>
    <row r="124" spans="3:13" x14ac:dyDescent="0.3">
      <c r="C124" s="98" t="str">
        <f>IF('3. Personale_indtast'!C133="","",'3. Personale_indtast'!C133)</f>
        <v/>
      </c>
      <c r="D124" s="24" t="str">
        <f>IF('3. Personale_indtast'!D133="","",'3. Personale_indtast'!D133)</f>
        <v/>
      </c>
      <c r="E124" s="24" t="str">
        <f>IF('3. Personale_indtast'!E133="","",'3. Personale_indtast'!E133)</f>
        <v/>
      </c>
      <c r="F124" s="25">
        <f>IF('3. Personale_indtast'!F133="",0,'3. Personale_indtast'!F133)</f>
        <v>0</v>
      </c>
      <c r="G124" s="24" t="str">
        <f>IF('3. Personale_indtast'!G133="","",'3. Personale_indtast'!G133)</f>
        <v/>
      </c>
      <c r="H124" s="10">
        <f t="shared" si="15"/>
        <v>0</v>
      </c>
      <c r="I124" s="122">
        <f t="shared" si="16"/>
        <v>0</v>
      </c>
      <c r="J124" s="122">
        <f t="shared" si="17"/>
        <v>0</v>
      </c>
      <c r="K124" s="122">
        <f t="shared" si="18"/>
        <v>0</v>
      </c>
      <c r="L124" s="10">
        <f t="shared" si="14"/>
        <v>0</v>
      </c>
      <c r="M124" s="122">
        <f t="shared" si="19"/>
        <v>0</v>
      </c>
    </row>
    <row r="125" spans="3:13" x14ac:dyDescent="0.3">
      <c r="C125" s="98" t="str">
        <f>IF('3. Personale_indtast'!C134="","",'3. Personale_indtast'!C134)</f>
        <v/>
      </c>
      <c r="D125" s="24" t="str">
        <f>IF('3. Personale_indtast'!D134="","",'3. Personale_indtast'!D134)</f>
        <v/>
      </c>
      <c r="E125" s="24" t="str">
        <f>IF('3. Personale_indtast'!E134="","",'3. Personale_indtast'!E134)</f>
        <v/>
      </c>
      <c r="F125" s="25">
        <f>IF('3. Personale_indtast'!F134="",0,'3. Personale_indtast'!F134)</f>
        <v>0</v>
      </c>
      <c r="G125" s="24" t="str">
        <f>IF('3. Personale_indtast'!G134="","",'3. Personale_indtast'!G134)</f>
        <v/>
      </c>
      <c r="H125" s="10">
        <f t="shared" si="15"/>
        <v>0</v>
      </c>
      <c r="I125" s="122">
        <f t="shared" si="16"/>
        <v>0</v>
      </c>
      <c r="J125" s="122">
        <f t="shared" si="17"/>
        <v>0</v>
      </c>
      <c r="K125" s="122">
        <f t="shared" si="18"/>
        <v>0</v>
      </c>
      <c r="L125" s="10">
        <f t="shared" si="14"/>
        <v>0</v>
      </c>
      <c r="M125" s="122">
        <f t="shared" si="19"/>
        <v>0</v>
      </c>
    </row>
    <row r="126" spans="3:13" x14ac:dyDescent="0.3">
      <c r="C126" s="98" t="str">
        <f>IF('3. Personale_indtast'!C135="","",'3. Personale_indtast'!C135)</f>
        <v/>
      </c>
      <c r="D126" s="24" t="str">
        <f>IF('3. Personale_indtast'!D135="","",'3. Personale_indtast'!D135)</f>
        <v/>
      </c>
      <c r="E126" s="24" t="str">
        <f>IF('3. Personale_indtast'!E135="","",'3. Personale_indtast'!E135)</f>
        <v/>
      </c>
      <c r="F126" s="25">
        <f>IF('3. Personale_indtast'!F135="",0,'3. Personale_indtast'!F135)</f>
        <v>0</v>
      </c>
      <c r="G126" s="24" t="str">
        <f>IF('3. Personale_indtast'!G135="","",'3. Personale_indtast'!G135)</f>
        <v/>
      </c>
      <c r="H126" s="10">
        <f t="shared" si="15"/>
        <v>0</v>
      </c>
      <c r="I126" s="122">
        <f t="shared" si="16"/>
        <v>0</v>
      </c>
      <c r="J126" s="122">
        <f t="shared" si="17"/>
        <v>0</v>
      </c>
      <c r="K126" s="122">
        <f t="shared" si="18"/>
        <v>0</v>
      </c>
      <c r="L126" s="10">
        <f t="shared" si="14"/>
        <v>0</v>
      </c>
      <c r="M126" s="122">
        <f t="shared" si="19"/>
        <v>0</v>
      </c>
    </row>
    <row r="127" spans="3:13" x14ac:dyDescent="0.3">
      <c r="C127" s="98" t="str">
        <f>IF('3. Personale_indtast'!C136="","",'3. Personale_indtast'!C136)</f>
        <v/>
      </c>
      <c r="D127" s="24" t="str">
        <f>IF('3. Personale_indtast'!D136="","",'3. Personale_indtast'!D136)</f>
        <v/>
      </c>
      <c r="E127" s="24" t="str">
        <f>IF('3. Personale_indtast'!E136="","",'3. Personale_indtast'!E136)</f>
        <v/>
      </c>
      <c r="F127" s="25">
        <f>IF('3. Personale_indtast'!F136="",0,'3. Personale_indtast'!F136)</f>
        <v>0</v>
      </c>
      <c r="G127" s="24" t="str">
        <f>IF('3. Personale_indtast'!G136="","",'3. Personale_indtast'!G136)</f>
        <v/>
      </c>
      <c r="H127" s="10">
        <f t="shared" si="15"/>
        <v>0</v>
      </c>
      <c r="I127" s="122">
        <f t="shared" si="16"/>
        <v>0</v>
      </c>
      <c r="J127" s="122">
        <f t="shared" si="17"/>
        <v>0</v>
      </c>
      <c r="K127" s="122">
        <f t="shared" si="18"/>
        <v>0</v>
      </c>
      <c r="L127" s="10">
        <f t="shared" si="14"/>
        <v>0</v>
      </c>
      <c r="M127" s="122">
        <f t="shared" si="19"/>
        <v>0</v>
      </c>
    </row>
    <row r="128" spans="3:13" x14ac:dyDescent="0.3">
      <c r="C128" s="98" t="str">
        <f>IF('3. Personale_indtast'!C137="","",'3. Personale_indtast'!C137)</f>
        <v/>
      </c>
      <c r="D128" s="24" t="str">
        <f>IF('3. Personale_indtast'!D137="","",'3. Personale_indtast'!D137)</f>
        <v/>
      </c>
      <c r="E128" s="24" t="str">
        <f>IF('3. Personale_indtast'!E137="","",'3. Personale_indtast'!E137)</f>
        <v/>
      </c>
      <c r="F128" s="25">
        <f>IF('3. Personale_indtast'!F137="",0,'3. Personale_indtast'!F137)</f>
        <v>0</v>
      </c>
      <c r="G128" s="24" t="str">
        <f>IF('3. Personale_indtast'!G137="","",'3. Personale_indtast'!G137)</f>
        <v/>
      </c>
      <c r="H128" s="10">
        <f t="shared" si="15"/>
        <v>0</v>
      </c>
      <c r="I128" s="122">
        <f t="shared" si="16"/>
        <v>0</v>
      </c>
      <c r="J128" s="122">
        <f t="shared" si="17"/>
        <v>0</v>
      </c>
      <c r="K128" s="122">
        <f t="shared" si="18"/>
        <v>0</v>
      </c>
      <c r="L128" s="10">
        <f t="shared" si="14"/>
        <v>0</v>
      </c>
      <c r="M128" s="122">
        <f t="shared" si="19"/>
        <v>0</v>
      </c>
    </row>
    <row r="129" spans="3:13" x14ac:dyDescent="0.3">
      <c r="C129" s="98" t="str">
        <f>IF('3. Personale_indtast'!C138="","",'3. Personale_indtast'!C138)</f>
        <v/>
      </c>
      <c r="D129" s="24" t="str">
        <f>IF('3. Personale_indtast'!D138="","",'3. Personale_indtast'!D138)</f>
        <v/>
      </c>
      <c r="E129" s="24" t="str">
        <f>IF('3. Personale_indtast'!E138="","",'3. Personale_indtast'!E138)</f>
        <v/>
      </c>
      <c r="F129" s="25">
        <f>IF('3. Personale_indtast'!F138="",0,'3. Personale_indtast'!F138)</f>
        <v>0</v>
      </c>
      <c r="G129" s="24" t="str">
        <f>IF('3. Personale_indtast'!G138="","",'3. Personale_indtast'!G138)</f>
        <v/>
      </c>
      <c r="H129" s="10">
        <f t="shared" si="15"/>
        <v>0</v>
      </c>
      <c r="I129" s="122">
        <f t="shared" si="16"/>
        <v>0</v>
      </c>
      <c r="J129" s="122">
        <f t="shared" si="17"/>
        <v>0</v>
      </c>
      <c r="K129" s="122">
        <f t="shared" si="18"/>
        <v>0</v>
      </c>
      <c r="L129" s="10">
        <f t="shared" si="14"/>
        <v>0</v>
      </c>
      <c r="M129" s="122">
        <f t="shared" si="19"/>
        <v>0</v>
      </c>
    </row>
    <row r="130" spans="3:13" x14ac:dyDescent="0.3">
      <c r="C130" s="98" t="str">
        <f>IF('3. Personale_indtast'!C139="","",'3. Personale_indtast'!C139)</f>
        <v/>
      </c>
      <c r="D130" s="24" t="str">
        <f>IF('3. Personale_indtast'!D139="","",'3. Personale_indtast'!D139)</f>
        <v/>
      </c>
      <c r="E130" s="24" t="str">
        <f>IF('3. Personale_indtast'!E139="","",'3. Personale_indtast'!E139)</f>
        <v/>
      </c>
      <c r="F130" s="25">
        <f>IF('3. Personale_indtast'!F139="",0,'3. Personale_indtast'!F139)</f>
        <v>0</v>
      </c>
      <c r="G130" s="24" t="str">
        <f>IF('3. Personale_indtast'!G139="","",'3. Personale_indtast'!G139)</f>
        <v/>
      </c>
      <c r="H130" s="10">
        <f t="shared" si="15"/>
        <v>0</v>
      </c>
      <c r="I130" s="122">
        <f t="shared" si="16"/>
        <v>0</v>
      </c>
      <c r="J130" s="122">
        <f t="shared" si="17"/>
        <v>0</v>
      </c>
      <c r="K130" s="122">
        <f t="shared" si="18"/>
        <v>0</v>
      </c>
      <c r="L130" s="10">
        <f t="shared" si="14"/>
        <v>0</v>
      </c>
      <c r="M130" s="122">
        <f t="shared" si="19"/>
        <v>0</v>
      </c>
    </row>
    <row r="131" spans="3:13" x14ac:dyDescent="0.3">
      <c r="C131" s="98" t="str">
        <f>IF('3. Personale_indtast'!C140="","",'3. Personale_indtast'!C140)</f>
        <v/>
      </c>
      <c r="D131" s="24" t="str">
        <f>IF('3. Personale_indtast'!D140="","",'3. Personale_indtast'!D140)</f>
        <v/>
      </c>
      <c r="E131" s="24" t="str">
        <f>IF('3. Personale_indtast'!E140="","",'3. Personale_indtast'!E140)</f>
        <v/>
      </c>
      <c r="F131" s="25">
        <f>IF('3. Personale_indtast'!F140="",0,'3. Personale_indtast'!F140)</f>
        <v>0</v>
      </c>
      <c r="G131" s="24" t="str">
        <f>IF('3. Personale_indtast'!G140="","",'3. Personale_indtast'!G140)</f>
        <v/>
      </c>
      <c r="H131" s="10">
        <f t="shared" si="15"/>
        <v>0</v>
      </c>
      <c r="I131" s="122">
        <f t="shared" si="16"/>
        <v>0</v>
      </c>
      <c r="J131" s="122">
        <f t="shared" si="17"/>
        <v>0</v>
      </c>
      <c r="K131" s="122">
        <f t="shared" si="18"/>
        <v>0</v>
      </c>
      <c r="L131" s="10">
        <f t="shared" si="14"/>
        <v>0</v>
      </c>
      <c r="M131" s="122">
        <f t="shared" si="19"/>
        <v>0</v>
      </c>
    </row>
    <row r="132" spans="3:13" x14ac:dyDescent="0.3">
      <c r="C132" s="98" t="str">
        <f>IF('3. Personale_indtast'!C141="","",'3. Personale_indtast'!C141)</f>
        <v/>
      </c>
      <c r="D132" s="24" t="str">
        <f>IF('3. Personale_indtast'!D141="","",'3. Personale_indtast'!D141)</f>
        <v/>
      </c>
      <c r="E132" s="24" t="str">
        <f>IF('3. Personale_indtast'!E141="","",'3. Personale_indtast'!E141)</f>
        <v/>
      </c>
      <c r="F132" s="25">
        <f>IF('3. Personale_indtast'!F141="",0,'3. Personale_indtast'!F141)</f>
        <v>0</v>
      </c>
      <c r="G132" s="24" t="str">
        <f>IF('3. Personale_indtast'!G141="","",'3. Personale_indtast'!G141)</f>
        <v/>
      </c>
      <c r="H132" s="10">
        <f t="shared" si="15"/>
        <v>0</v>
      </c>
      <c r="I132" s="122">
        <f t="shared" si="16"/>
        <v>0</v>
      </c>
      <c r="J132" s="122">
        <f t="shared" si="17"/>
        <v>0</v>
      </c>
      <c r="K132" s="122">
        <f t="shared" si="18"/>
        <v>0</v>
      </c>
      <c r="L132" s="10">
        <f t="shared" si="14"/>
        <v>0</v>
      </c>
      <c r="M132" s="122">
        <f t="shared" si="19"/>
        <v>0</v>
      </c>
    </row>
    <row r="133" spans="3:13" x14ac:dyDescent="0.3">
      <c r="C133" s="98" t="str">
        <f>IF('3. Personale_indtast'!C142="","",'3. Personale_indtast'!C142)</f>
        <v/>
      </c>
      <c r="D133" s="24" t="str">
        <f>IF('3. Personale_indtast'!D142="","",'3. Personale_indtast'!D142)</f>
        <v/>
      </c>
      <c r="E133" s="24" t="str">
        <f>IF('3. Personale_indtast'!E142="","",'3. Personale_indtast'!E142)</f>
        <v/>
      </c>
      <c r="F133" s="25">
        <f>IF('3. Personale_indtast'!F142="",0,'3. Personale_indtast'!F142)</f>
        <v>0</v>
      </c>
      <c r="G133" s="24" t="str">
        <f>IF('3. Personale_indtast'!G142="","",'3. Personale_indtast'!G142)</f>
        <v/>
      </c>
      <c r="H133" s="10">
        <f t="shared" si="15"/>
        <v>0</v>
      </c>
      <c r="I133" s="122">
        <f t="shared" si="16"/>
        <v>0</v>
      </c>
      <c r="J133" s="122">
        <f t="shared" si="17"/>
        <v>0</v>
      </c>
      <c r="K133" s="122">
        <f t="shared" si="18"/>
        <v>0</v>
      </c>
      <c r="L133" s="10">
        <f t="shared" si="14"/>
        <v>0</v>
      </c>
      <c r="M133" s="122">
        <f t="shared" si="19"/>
        <v>0</v>
      </c>
    </row>
    <row r="134" spans="3:13" x14ac:dyDescent="0.3">
      <c r="C134" s="98" t="str">
        <f>IF('3. Personale_indtast'!C143="","",'3. Personale_indtast'!C143)</f>
        <v/>
      </c>
      <c r="D134" s="24" t="str">
        <f>IF('3. Personale_indtast'!D143="","",'3. Personale_indtast'!D143)</f>
        <v/>
      </c>
      <c r="E134" s="24" t="str">
        <f>IF('3. Personale_indtast'!E143="","",'3. Personale_indtast'!E143)</f>
        <v/>
      </c>
      <c r="F134" s="25">
        <f>IF('3. Personale_indtast'!F143="",0,'3. Personale_indtast'!F143)</f>
        <v>0</v>
      </c>
      <c r="G134" s="24" t="str">
        <f>IF('3. Personale_indtast'!G143="","",'3. Personale_indtast'!G143)</f>
        <v/>
      </c>
      <c r="H134" s="10">
        <f t="shared" si="15"/>
        <v>0</v>
      </c>
      <c r="I134" s="122">
        <f t="shared" si="16"/>
        <v>0</v>
      </c>
      <c r="J134" s="122">
        <f t="shared" si="17"/>
        <v>0</v>
      </c>
      <c r="K134" s="122">
        <f t="shared" si="18"/>
        <v>0</v>
      </c>
      <c r="L134" s="10">
        <f t="shared" si="14"/>
        <v>0</v>
      </c>
      <c r="M134" s="122">
        <f t="shared" si="19"/>
        <v>0</v>
      </c>
    </row>
    <row r="135" spans="3:13" x14ac:dyDescent="0.3">
      <c r="C135" s="98" t="str">
        <f>IF('3. Personale_indtast'!C144="","",'3. Personale_indtast'!C144)</f>
        <v/>
      </c>
      <c r="D135" s="24" t="str">
        <f>IF('3. Personale_indtast'!D144="","",'3. Personale_indtast'!D144)</f>
        <v/>
      </c>
      <c r="E135" s="24" t="str">
        <f>IF('3. Personale_indtast'!E144="","",'3. Personale_indtast'!E144)</f>
        <v/>
      </c>
      <c r="F135" s="25">
        <f>IF('3. Personale_indtast'!F144="",0,'3. Personale_indtast'!F144)</f>
        <v>0</v>
      </c>
      <c r="G135" s="24" t="str">
        <f>IF('3. Personale_indtast'!G144="","",'3. Personale_indtast'!G144)</f>
        <v/>
      </c>
      <c r="H135" s="10">
        <f t="shared" si="15"/>
        <v>0</v>
      </c>
      <c r="I135" s="122">
        <f t="shared" si="16"/>
        <v>0</v>
      </c>
      <c r="J135" s="122">
        <f t="shared" si="17"/>
        <v>0</v>
      </c>
      <c r="K135" s="122">
        <f t="shared" si="18"/>
        <v>0</v>
      </c>
      <c r="L135" s="10">
        <f t="shared" si="14"/>
        <v>0</v>
      </c>
      <c r="M135" s="122">
        <f t="shared" si="19"/>
        <v>0</v>
      </c>
    </row>
    <row r="136" spans="3:13" x14ac:dyDescent="0.3">
      <c r="C136" s="98" t="str">
        <f>IF('3. Personale_indtast'!C145="","",'3. Personale_indtast'!C145)</f>
        <v/>
      </c>
      <c r="D136" s="24" t="str">
        <f>IF('3. Personale_indtast'!D145="","",'3. Personale_indtast'!D145)</f>
        <v/>
      </c>
      <c r="E136" s="24" t="str">
        <f>IF('3. Personale_indtast'!E145="","",'3. Personale_indtast'!E145)</f>
        <v/>
      </c>
      <c r="F136" s="25">
        <f>IF('3. Personale_indtast'!F145="",0,'3. Personale_indtast'!F145)</f>
        <v>0</v>
      </c>
      <c r="G136" s="24" t="str">
        <f>IF('3. Personale_indtast'!G145="","",'3. Personale_indtast'!G145)</f>
        <v/>
      </c>
      <c r="H136" s="10">
        <f t="shared" si="15"/>
        <v>0</v>
      </c>
      <c r="I136" s="122">
        <f t="shared" si="16"/>
        <v>0</v>
      </c>
      <c r="J136" s="122">
        <f t="shared" si="17"/>
        <v>0</v>
      </c>
      <c r="K136" s="122">
        <f t="shared" si="18"/>
        <v>0</v>
      </c>
      <c r="L136" s="10">
        <f t="shared" si="14"/>
        <v>0</v>
      </c>
      <c r="M136" s="122">
        <f t="shared" si="19"/>
        <v>0</v>
      </c>
    </row>
    <row r="137" spans="3:13" x14ac:dyDescent="0.3">
      <c r="C137" s="98" t="str">
        <f>IF('3. Personale_indtast'!C146="","",'3. Personale_indtast'!C146)</f>
        <v/>
      </c>
      <c r="D137" s="24" t="str">
        <f>IF('3. Personale_indtast'!D146="","",'3. Personale_indtast'!D146)</f>
        <v/>
      </c>
      <c r="E137" s="24" t="str">
        <f>IF('3. Personale_indtast'!E146="","",'3. Personale_indtast'!E146)</f>
        <v/>
      </c>
      <c r="F137" s="25">
        <f>IF('3. Personale_indtast'!F146="",0,'3. Personale_indtast'!F146)</f>
        <v>0</v>
      </c>
      <c r="G137" s="24" t="str">
        <f>IF('3. Personale_indtast'!G146="","",'3. Personale_indtast'!G146)</f>
        <v/>
      </c>
      <c r="H137" s="10">
        <f t="shared" si="15"/>
        <v>0</v>
      </c>
      <c r="I137" s="122">
        <f t="shared" si="16"/>
        <v>0</v>
      </c>
      <c r="J137" s="122">
        <f t="shared" si="17"/>
        <v>0</v>
      </c>
      <c r="K137" s="122">
        <f t="shared" si="18"/>
        <v>0</v>
      </c>
      <c r="L137" s="10">
        <f t="shared" si="14"/>
        <v>0</v>
      </c>
      <c r="M137" s="122">
        <f t="shared" si="19"/>
        <v>0</v>
      </c>
    </row>
    <row r="138" spans="3:13" x14ac:dyDescent="0.3">
      <c r="C138" s="98" t="str">
        <f>IF('3. Personale_indtast'!C147="","",'3. Personale_indtast'!C147)</f>
        <v/>
      </c>
      <c r="D138" s="24" t="str">
        <f>IF('3. Personale_indtast'!D147="","",'3. Personale_indtast'!D147)</f>
        <v/>
      </c>
      <c r="E138" s="24" t="str">
        <f>IF('3. Personale_indtast'!E147="","",'3. Personale_indtast'!E147)</f>
        <v/>
      </c>
      <c r="F138" s="25">
        <f>IF('3. Personale_indtast'!F147="",0,'3. Personale_indtast'!F147)</f>
        <v>0</v>
      </c>
      <c r="G138" s="24" t="str">
        <f>IF('3. Personale_indtast'!G147="","",'3. Personale_indtast'!G147)</f>
        <v/>
      </c>
      <c r="H138" s="10">
        <f t="shared" si="15"/>
        <v>0</v>
      </c>
      <c r="I138" s="122">
        <f t="shared" si="16"/>
        <v>0</v>
      </c>
      <c r="J138" s="122">
        <f t="shared" si="17"/>
        <v>0</v>
      </c>
      <c r="K138" s="122">
        <f t="shared" si="18"/>
        <v>0</v>
      </c>
      <c r="L138" s="10">
        <f t="shared" si="14"/>
        <v>0</v>
      </c>
      <c r="M138" s="122">
        <f t="shared" si="19"/>
        <v>0</v>
      </c>
    </row>
    <row r="139" spans="3:13" x14ac:dyDescent="0.3">
      <c r="C139" s="98" t="str">
        <f>IF('3. Personale_indtast'!C148="","",'3. Personale_indtast'!C148)</f>
        <v/>
      </c>
      <c r="D139" s="24" t="str">
        <f>IF('3. Personale_indtast'!D148="","",'3. Personale_indtast'!D148)</f>
        <v/>
      </c>
      <c r="E139" s="24" t="str">
        <f>IF('3. Personale_indtast'!E148="","",'3. Personale_indtast'!E148)</f>
        <v/>
      </c>
      <c r="F139" s="25">
        <f>IF('3. Personale_indtast'!F148="",0,'3. Personale_indtast'!F148)</f>
        <v>0</v>
      </c>
      <c r="G139" s="24" t="str">
        <f>IF('3. Personale_indtast'!G148="","",'3. Personale_indtast'!G148)</f>
        <v/>
      </c>
      <c r="H139" s="10">
        <f t="shared" si="15"/>
        <v>0</v>
      </c>
      <c r="I139" s="122">
        <f t="shared" si="16"/>
        <v>0</v>
      </c>
      <c r="J139" s="122">
        <f t="shared" si="17"/>
        <v>0</v>
      </c>
      <c r="K139" s="122">
        <f t="shared" si="18"/>
        <v>0</v>
      </c>
      <c r="L139" s="10">
        <f t="shared" si="14"/>
        <v>0</v>
      </c>
      <c r="M139" s="122">
        <f t="shared" si="19"/>
        <v>0</v>
      </c>
    </row>
    <row r="140" spans="3:13" x14ac:dyDescent="0.3">
      <c r="C140" s="98" t="str">
        <f>IF('3. Personale_indtast'!C149="","",'3. Personale_indtast'!C149)</f>
        <v/>
      </c>
      <c r="D140" s="24" t="str">
        <f>IF('3. Personale_indtast'!D149="","",'3. Personale_indtast'!D149)</f>
        <v/>
      </c>
      <c r="E140" s="24" t="str">
        <f>IF('3. Personale_indtast'!E149="","",'3. Personale_indtast'!E149)</f>
        <v/>
      </c>
      <c r="F140" s="25">
        <f>IF('3. Personale_indtast'!F149="",0,'3. Personale_indtast'!F149)</f>
        <v>0</v>
      </c>
      <c r="G140" s="24" t="str">
        <f>IF('3. Personale_indtast'!G149="","",'3. Personale_indtast'!G149)</f>
        <v/>
      </c>
      <c r="H140" s="10">
        <f t="shared" si="15"/>
        <v>0</v>
      </c>
      <c r="I140" s="122">
        <f t="shared" si="16"/>
        <v>0</v>
      </c>
      <c r="J140" s="122">
        <f t="shared" si="17"/>
        <v>0</v>
      </c>
      <c r="K140" s="122">
        <f t="shared" si="18"/>
        <v>0</v>
      </c>
      <c r="L140" s="10">
        <f t="shared" si="14"/>
        <v>0</v>
      </c>
      <c r="M140" s="122">
        <f t="shared" si="19"/>
        <v>0</v>
      </c>
    </row>
    <row r="141" spans="3:13" x14ac:dyDescent="0.3">
      <c r="C141" s="98" t="str">
        <f>IF('3. Personale_indtast'!C150="","",'3. Personale_indtast'!C150)</f>
        <v/>
      </c>
      <c r="D141" s="24" t="str">
        <f>IF('3. Personale_indtast'!D150="","",'3. Personale_indtast'!D150)</f>
        <v/>
      </c>
      <c r="E141" s="24" t="str">
        <f>IF('3. Personale_indtast'!E150="","",'3. Personale_indtast'!E150)</f>
        <v/>
      </c>
      <c r="F141" s="25">
        <f>IF('3. Personale_indtast'!F150="",0,'3. Personale_indtast'!F150)</f>
        <v>0</v>
      </c>
      <c r="G141" s="24" t="str">
        <f>IF('3. Personale_indtast'!G150="","",'3. Personale_indtast'!G150)</f>
        <v/>
      </c>
      <c r="H141" s="10">
        <f t="shared" si="15"/>
        <v>0</v>
      </c>
      <c r="I141" s="122">
        <f t="shared" si="16"/>
        <v>0</v>
      </c>
      <c r="J141" s="122">
        <f t="shared" si="17"/>
        <v>0</v>
      </c>
      <c r="K141" s="122">
        <f t="shared" si="18"/>
        <v>0</v>
      </c>
      <c r="L141" s="10">
        <f t="shared" si="14"/>
        <v>0</v>
      </c>
      <c r="M141" s="122">
        <f t="shared" si="19"/>
        <v>0</v>
      </c>
    </row>
    <row r="142" spans="3:13" x14ac:dyDescent="0.3">
      <c r="C142" s="98" t="str">
        <f>IF('3. Personale_indtast'!C151="","",'3. Personale_indtast'!C151)</f>
        <v/>
      </c>
      <c r="D142" s="24" t="str">
        <f>IF('3. Personale_indtast'!D151="","",'3. Personale_indtast'!D151)</f>
        <v/>
      </c>
      <c r="E142" s="24" t="str">
        <f>IF('3. Personale_indtast'!E151="","",'3. Personale_indtast'!E151)</f>
        <v/>
      </c>
      <c r="F142" s="25">
        <f>IF('3. Personale_indtast'!F151="",0,'3. Personale_indtast'!F151)</f>
        <v>0</v>
      </c>
      <c r="G142" s="24" t="str">
        <f>IF('3. Personale_indtast'!G151="","",'3. Personale_indtast'!G151)</f>
        <v/>
      </c>
      <c r="H142" s="10">
        <f t="shared" si="15"/>
        <v>0</v>
      </c>
      <c r="I142" s="122">
        <f t="shared" si="16"/>
        <v>0</v>
      </c>
      <c r="J142" s="122">
        <f t="shared" si="17"/>
        <v>0</v>
      </c>
      <c r="K142" s="122">
        <f t="shared" si="18"/>
        <v>0</v>
      </c>
      <c r="L142" s="10">
        <f t="shared" si="14"/>
        <v>0</v>
      </c>
      <c r="M142" s="122">
        <f t="shared" si="19"/>
        <v>0</v>
      </c>
    </row>
    <row r="143" spans="3:13" x14ac:dyDescent="0.3">
      <c r="C143" s="98" t="str">
        <f>IF('3. Personale_indtast'!C152="","",'3. Personale_indtast'!C152)</f>
        <v/>
      </c>
      <c r="D143" s="24" t="str">
        <f>IF('3. Personale_indtast'!D152="","",'3. Personale_indtast'!D152)</f>
        <v/>
      </c>
      <c r="E143" s="24" t="str">
        <f>IF('3. Personale_indtast'!E152="","",'3. Personale_indtast'!E152)</f>
        <v/>
      </c>
      <c r="F143" s="25">
        <f>IF('3. Personale_indtast'!F152="",0,'3. Personale_indtast'!F152)</f>
        <v>0</v>
      </c>
      <c r="G143" s="24" t="str">
        <f>IF('3. Personale_indtast'!G152="","",'3. Personale_indtast'!G152)</f>
        <v/>
      </c>
      <c r="H143" s="10">
        <f t="shared" si="15"/>
        <v>0</v>
      </c>
      <c r="I143" s="122">
        <f t="shared" si="16"/>
        <v>0</v>
      </c>
      <c r="J143" s="122">
        <f t="shared" si="17"/>
        <v>0</v>
      </c>
      <c r="K143" s="122">
        <f t="shared" si="18"/>
        <v>0</v>
      </c>
      <c r="L143" s="10">
        <f t="shared" si="14"/>
        <v>0</v>
      </c>
      <c r="M143" s="122">
        <f t="shared" si="19"/>
        <v>0</v>
      </c>
    </row>
    <row r="144" spans="3:13" x14ac:dyDescent="0.3">
      <c r="C144" s="98" t="str">
        <f>IF('3. Personale_indtast'!C153="","",'3. Personale_indtast'!C153)</f>
        <v/>
      </c>
      <c r="D144" s="24" t="str">
        <f>IF('3. Personale_indtast'!D153="","",'3. Personale_indtast'!D153)</f>
        <v/>
      </c>
      <c r="E144" s="24" t="str">
        <f>IF('3. Personale_indtast'!E153="","",'3. Personale_indtast'!E153)</f>
        <v/>
      </c>
      <c r="F144" s="25">
        <f>IF('3. Personale_indtast'!F153="",0,'3. Personale_indtast'!F153)</f>
        <v>0</v>
      </c>
      <c r="G144" s="24" t="str">
        <f>IF('3. Personale_indtast'!G153="","",'3. Personale_indtast'!G153)</f>
        <v/>
      </c>
      <c r="H144" s="10">
        <f t="shared" si="15"/>
        <v>0</v>
      </c>
      <c r="I144" s="122">
        <f t="shared" si="16"/>
        <v>0</v>
      </c>
      <c r="J144" s="122">
        <f t="shared" si="17"/>
        <v>0</v>
      </c>
      <c r="K144" s="122">
        <f t="shared" si="18"/>
        <v>0</v>
      </c>
      <c r="L144" s="10">
        <f t="shared" si="14"/>
        <v>0</v>
      </c>
      <c r="M144" s="122">
        <f t="shared" si="19"/>
        <v>0</v>
      </c>
    </row>
    <row r="145" spans="3:13" x14ac:dyDescent="0.3">
      <c r="C145" s="98" t="str">
        <f>IF('3. Personale_indtast'!C154="","",'3. Personale_indtast'!C154)</f>
        <v/>
      </c>
      <c r="D145" s="24" t="str">
        <f>IF('3. Personale_indtast'!D154="","",'3. Personale_indtast'!D154)</f>
        <v/>
      </c>
      <c r="E145" s="24" t="str">
        <f>IF('3. Personale_indtast'!E154="","",'3. Personale_indtast'!E154)</f>
        <v/>
      </c>
      <c r="F145" s="25">
        <f>IF('3. Personale_indtast'!F154="",0,'3. Personale_indtast'!F154)</f>
        <v>0</v>
      </c>
      <c r="G145" s="24" t="str">
        <f>IF('3. Personale_indtast'!G154="","",'3. Personale_indtast'!G154)</f>
        <v/>
      </c>
      <c r="H145" s="10">
        <f t="shared" si="15"/>
        <v>0</v>
      </c>
      <c r="I145" s="122">
        <f t="shared" si="16"/>
        <v>0</v>
      </c>
      <c r="J145" s="122">
        <f t="shared" si="17"/>
        <v>0</v>
      </c>
      <c r="K145" s="122">
        <f t="shared" si="18"/>
        <v>0</v>
      </c>
      <c r="L145" s="10">
        <f t="shared" si="14"/>
        <v>0</v>
      </c>
      <c r="M145" s="122">
        <f t="shared" si="19"/>
        <v>0</v>
      </c>
    </row>
    <row r="146" spans="3:13" x14ac:dyDescent="0.3">
      <c r="C146" s="98" t="str">
        <f>IF('3. Personale_indtast'!C155="","",'3. Personale_indtast'!C155)</f>
        <v/>
      </c>
      <c r="D146" s="24" t="str">
        <f>IF('3. Personale_indtast'!D155="","",'3. Personale_indtast'!D155)</f>
        <v/>
      </c>
      <c r="E146" s="24" t="str">
        <f>IF('3. Personale_indtast'!E155="","",'3. Personale_indtast'!E155)</f>
        <v/>
      </c>
      <c r="F146" s="25">
        <f>IF('3. Personale_indtast'!F155="",0,'3. Personale_indtast'!F155)</f>
        <v>0</v>
      </c>
      <c r="G146" s="24" t="str">
        <f>IF('3. Personale_indtast'!G155="","",'3. Personale_indtast'!G155)</f>
        <v/>
      </c>
      <c r="H146" s="10">
        <f t="shared" si="15"/>
        <v>0</v>
      </c>
      <c r="I146" s="122">
        <f t="shared" si="16"/>
        <v>0</v>
      </c>
      <c r="J146" s="122">
        <f t="shared" si="17"/>
        <v>0</v>
      </c>
      <c r="K146" s="122">
        <f t="shared" si="18"/>
        <v>0</v>
      </c>
      <c r="L146" s="10">
        <f t="shared" si="14"/>
        <v>0</v>
      </c>
      <c r="M146" s="122">
        <f t="shared" si="19"/>
        <v>0</v>
      </c>
    </row>
    <row r="147" spans="3:13" x14ac:dyDescent="0.3">
      <c r="C147" s="98" t="str">
        <f>IF('3. Personale_indtast'!C156="","",'3. Personale_indtast'!C156)</f>
        <v/>
      </c>
      <c r="D147" s="24" t="str">
        <f>IF('3. Personale_indtast'!D156="","",'3. Personale_indtast'!D156)</f>
        <v/>
      </c>
      <c r="E147" s="24" t="str">
        <f>IF('3. Personale_indtast'!E156="","",'3. Personale_indtast'!E156)</f>
        <v/>
      </c>
      <c r="F147" s="25">
        <f>IF('3. Personale_indtast'!F156="",0,'3. Personale_indtast'!F156)</f>
        <v>0</v>
      </c>
      <c r="G147" s="24" t="str">
        <f>IF('3. Personale_indtast'!G156="","",'3. Personale_indtast'!G156)</f>
        <v/>
      </c>
      <c r="H147" s="10">
        <f t="shared" si="15"/>
        <v>0</v>
      </c>
      <c r="I147" s="122">
        <f t="shared" si="16"/>
        <v>0</v>
      </c>
      <c r="J147" s="122">
        <f t="shared" si="17"/>
        <v>0</v>
      </c>
      <c r="K147" s="122">
        <f t="shared" si="18"/>
        <v>0</v>
      </c>
      <c r="L147" s="10">
        <f t="shared" si="14"/>
        <v>0</v>
      </c>
      <c r="M147" s="122">
        <f t="shared" si="19"/>
        <v>0</v>
      </c>
    </row>
    <row r="148" spans="3:13" x14ac:dyDescent="0.3">
      <c r="C148" s="98" t="str">
        <f>IF('3. Personale_indtast'!C157="","",'3. Personale_indtast'!C157)</f>
        <v/>
      </c>
      <c r="D148" s="24" t="str">
        <f>IF('3. Personale_indtast'!D157="","",'3. Personale_indtast'!D157)</f>
        <v/>
      </c>
      <c r="E148" s="24" t="str">
        <f>IF('3. Personale_indtast'!E157="","",'3. Personale_indtast'!E157)</f>
        <v/>
      </c>
      <c r="F148" s="25">
        <f>IF('3. Personale_indtast'!F157="",0,'3. Personale_indtast'!F157)</f>
        <v>0</v>
      </c>
      <c r="G148" s="24" t="str">
        <f>IF('3. Personale_indtast'!G157="","",'3. Personale_indtast'!G157)</f>
        <v/>
      </c>
      <c r="H148" s="10">
        <f t="shared" si="15"/>
        <v>0</v>
      </c>
      <c r="I148" s="122">
        <f t="shared" si="16"/>
        <v>0</v>
      </c>
      <c r="J148" s="122">
        <f t="shared" si="17"/>
        <v>0</v>
      </c>
      <c r="K148" s="122">
        <f t="shared" si="18"/>
        <v>0</v>
      </c>
      <c r="L148" s="10">
        <f t="shared" si="14"/>
        <v>0</v>
      </c>
      <c r="M148" s="122">
        <f t="shared" si="19"/>
        <v>0</v>
      </c>
    </row>
    <row r="149" spans="3:13" x14ac:dyDescent="0.3">
      <c r="C149" s="98" t="str">
        <f>IF('3. Personale_indtast'!C158="","",'3. Personale_indtast'!C158)</f>
        <v/>
      </c>
      <c r="D149" s="24" t="str">
        <f>IF('3. Personale_indtast'!D158="","",'3. Personale_indtast'!D158)</f>
        <v/>
      </c>
      <c r="E149" s="24" t="str">
        <f>IF('3. Personale_indtast'!E158="","",'3. Personale_indtast'!E158)</f>
        <v/>
      </c>
      <c r="F149" s="25">
        <f>IF('3. Personale_indtast'!F158="",0,'3. Personale_indtast'!F158)</f>
        <v>0</v>
      </c>
      <c r="G149" s="24" t="str">
        <f>IF('3. Personale_indtast'!G158="","",'3. Personale_indtast'!G158)</f>
        <v/>
      </c>
      <c r="H149" s="10">
        <f t="shared" si="15"/>
        <v>0</v>
      </c>
      <c r="I149" s="122">
        <f t="shared" si="16"/>
        <v>0</v>
      </c>
      <c r="J149" s="122">
        <f t="shared" si="17"/>
        <v>0</v>
      </c>
      <c r="K149" s="122">
        <f t="shared" si="18"/>
        <v>0</v>
      </c>
      <c r="L149" s="10">
        <f t="shared" si="14"/>
        <v>0</v>
      </c>
      <c r="M149" s="122">
        <f t="shared" si="19"/>
        <v>0</v>
      </c>
    </row>
    <row r="150" spans="3:13" x14ac:dyDescent="0.3">
      <c r="C150" s="98" t="str">
        <f>IF('3. Personale_indtast'!C159="","",'3. Personale_indtast'!C159)</f>
        <v/>
      </c>
      <c r="D150" s="24" t="str">
        <f>IF('3. Personale_indtast'!D159="","",'3. Personale_indtast'!D159)</f>
        <v/>
      </c>
      <c r="E150" s="24" t="str">
        <f>IF('3. Personale_indtast'!E159="","",'3. Personale_indtast'!E159)</f>
        <v/>
      </c>
      <c r="F150" s="25">
        <f>IF('3. Personale_indtast'!F159="",0,'3. Personale_indtast'!F159)</f>
        <v>0</v>
      </c>
      <c r="G150" s="24" t="str">
        <f>IF('3. Personale_indtast'!G159="","",'3. Personale_indtast'!G159)</f>
        <v/>
      </c>
      <c r="H150" s="10">
        <f t="shared" si="15"/>
        <v>0</v>
      </c>
      <c r="I150" s="122">
        <f t="shared" si="16"/>
        <v>0</v>
      </c>
      <c r="J150" s="122">
        <f t="shared" si="17"/>
        <v>0</v>
      </c>
      <c r="K150" s="122">
        <f t="shared" si="18"/>
        <v>0</v>
      </c>
      <c r="L150" s="10">
        <f t="shared" si="14"/>
        <v>0</v>
      </c>
      <c r="M150" s="122">
        <f t="shared" si="19"/>
        <v>0</v>
      </c>
    </row>
    <row r="151" spans="3:13" x14ac:dyDescent="0.3">
      <c r="C151" s="98" t="str">
        <f>IF('3. Personale_indtast'!C160="","",'3. Personale_indtast'!C160)</f>
        <v/>
      </c>
      <c r="D151" s="24" t="str">
        <f>IF('3. Personale_indtast'!D160="","",'3. Personale_indtast'!D160)</f>
        <v/>
      </c>
      <c r="E151" s="24" t="str">
        <f>IF('3. Personale_indtast'!E160="","",'3. Personale_indtast'!E160)</f>
        <v/>
      </c>
      <c r="F151" s="25">
        <f>IF('3. Personale_indtast'!F160="",0,'3. Personale_indtast'!F160)</f>
        <v>0</v>
      </c>
      <c r="G151" s="24" t="str">
        <f>IF('3. Personale_indtast'!G160="","",'3. Personale_indtast'!G160)</f>
        <v/>
      </c>
      <c r="H151" s="10">
        <f t="shared" si="15"/>
        <v>0</v>
      </c>
      <c r="I151" s="122">
        <f t="shared" si="16"/>
        <v>0</v>
      </c>
      <c r="J151" s="122">
        <f t="shared" si="17"/>
        <v>0</v>
      </c>
      <c r="K151" s="122">
        <f t="shared" si="18"/>
        <v>0</v>
      </c>
      <c r="L151" s="10">
        <f t="shared" si="14"/>
        <v>0</v>
      </c>
      <c r="M151" s="122">
        <f t="shared" si="19"/>
        <v>0</v>
      </c>
    </row>
    <row r="152" spans="3:13" x14ac:dyDescent="0.3">
      <c r="C152" s="98" t="str">
        <f>IF('3. Personale_indtast'!C161="","",'3. Personale_indtast'!C161)</f>
        <v/>
      </c>
      <c r="D152" s="24" t="str">
        <f>IF('3. Personale_indtast'!D161="","",'3. Personale_indtast'!D161)</f>
        <v/>
      </c>
      <c r="E152" s="24" t="str">
        <f>IF('3. Personale_indtast'!E161="","",'3. Personale_indtast'!E161)</f>
        <v/>
      </c>
      <c r="F152" s="25">
        <f>IF('3. Personale_indtast'!F161="",0,'3. Personale_indtast'!F161)</f>
        <v>0</v>
      </c>
      <c r="G152" s="24" t="str">
        <f>IF('3. Personale_indtast'!G161="","",'3. Personale_indtast'!G161)</f>
        <v/>
      </c>
      <c r="H152" s="10">
        <f t="shared" si="15"/>
        <v>0</v>
      </c>
      <c r="I152" s="122">
        <f t="shared" si="16"/>
        <v>0</v>
      </c>
      <c r="J152" s="122">
        <f t="shared" si="17"/>
        <v>0</v>
      </c>
      <c r="K152" s="122">
        <f t="shared" si="18"/>
        <v>0</v>
      </c>
      <c r="L152" s="10">
        <f t="shared" si="14"/>
        <v>0</v>
      </c>
      <c r="M152" s="122">
        <f t="shared" si="19"/>
        <v>0</v>
      </c>
    </row>
    <row r="153" spans="3:13" x14ac:dyDescent="0.3">
      <c r="C153" s="98" t="str">
        <f>IF('3. Personale_indtast'!C162="","",'3. Personale_indtast'!C162)</f>
        <v/>
      </c>
      <c r="D153" s="24" t="str">
        <f>IF('3. Personale_indtast'!D162="","",'3. Personale_indtast'!D162)</f>
        <v/>
      </c>
      <c r="E153" s="24" t="str">
        <f>IF('3. Personale_indtast'!E162="","",'3. Personale_indtast'!E162)</f>
        <v/>
      </c>
      <c r="F153" s="25">
        <f>IF('3. Personale_indtast'!F162="",0,'3. Personale_indtast'!F162)</f>
        <v>0</v>
      </c>
      <c r="G153" s="24" t="str">
        <f>IF('3. Personale_indtast'!G162="","",'3. Personale_indtast'!G162)</f>
        <v/>
      </c>
      <c r="H153" s="10">
        <f t="shared" si="15"/>
        <v>0</v>
      </c>
      <c r="I153" s="122">
        <f t="shared" si="16"/>
        <v>0</v>
      </c>
      <c r="J153" s="122">
        <f t="shared" si="17"/>
        <v>0</v>
      </c>
      <c r="K153" s="122">
        <f t="shared" si="18"/>
        <v>0</v>
      </c>
      <c r="L153" s="10">
        <f t="shared" si="14"/>
        <v>0</v>
      </c>
      <c r="M153" s="122">
        <f t="shared" si="19"/>
        <v>0</v>
      </c>
    </row>
    <row r="154" spans="3:13" x14ac:dyDescent="0.3">
      <c r="C154" s="98" t="str">
        <f>IF('3. Personale_indtast'!C163="","",'3. Personale_indtast'!C163)</f>
        <v/>
      </c>
      <c r="D154" s="24" t="str">
        <f>IF('3. Personale_indtast'!D163="","",'3. Personale_indtast'!D163)</f>
        <v/>
      </c>
      <c r="E154" s="24" t="str">
        <f>IF('3. Personale_indtast'!E163="","",'3. Personale_indtast'!E163)</f>
        <v/>
      </c>
      <c r="F154" s="25">
        <f>IF('3. Personale_indtast'!F163="",0,'3. Personale_indtast'!F163)</f>
        <v>0</v>
      </c>
      <c r="G154" s="24" t="str">
        <f>IF('3. Personale_indtast'!G163="","",'3. Personale_indtast'!G163)</f>
        <v/>
      </c>
      <c r="H154" s="10">
        <f t="shared" si="15"/>
        <v>0</v>
      </c>
      <c r="I154" s="122">
        <f t="shared" si="16"/>
        <v>0</v>
      </c>
      <c r="J154" s="122">
        <f t="shared" si="17"/>
        <v>0</v>
      </c>
      <c r="K154" s="122">
        <f t="shared" si="18"/>
        <v>0</v>
      </c>
      <c r="L154" s="10">
        <f t="shared" si="14"/>
        <v>0</v>
      </c>
      <c r="M154" s="122">
        <f t="shared" si="19"/>
        <v>0</v>
      </c>
    </row>
    <row r="155" spans="3:13" x14ac:dyDescent="0.3">
      <c r="C155" s="98" t="str">
        <f>IF('3. Personale_indtast'!C164="","",'3. Personale_indtast'!C164)</f>
        <v/>
      </c>
      <c r="D155" s="24" t="str">
        <f>IF('3. Personale_indtast'!D164="","",'3. Personale_indtast'!D164)</f>
        <v/>
      </c>
      <c r="E155" s="24" t="str">
        <f>IF('3. Personale_indtast'!E164="","",'3. Personale_indtast'!E164)</f>
        <v/>
      </c>
      <c r="F155" s="25">
        <f>IF('3. Personale_indtast'!F164="",0,'3. Personale_indtast'!F164)</f>
        <v>0</v>
      </c>
      <c r="G155" s="24" t="str">
        <f>IF('3. Personale_indtast'!G164="","",'3. Personale_indtast'!G164)</f>
        <v/>
      </c>
      <c r="H155" s="10">
        <f t="shared" si="15"/>
        <v>0</v>
      </c>
      <c r="I155" s="122">
        <f t="shared" si="16"/>
        <v>0</v>
      </c>
      <c r="J155" s="122">
        <f t="shared" si="17"/>
        <v>0</v>
      </c>
      <c r="K155" s="122">
        <f t="shared" si="18"/>
        <v>0</v>
      </c>
      <c r="L155" s="10">
        <f t="shared" si="14"/>
        <v>0</v>
      </c>
      <c r="M155" s="122">
        <f t="shared" si="19"/>
        <v>0</v>
      </c>
    </row>
    <row r="156" spans="3:13" x14ac:dyDescent="0.3">
      <c r="C156" s="98" t="str">
        <f>IF('3. Personale_indtast'!C165="","",'3. Personale_indtast'!C165)</f>
        <v/>
      </c>
      <c r="D156" s="24" t="str">
        <f>IF('3. Personale_indtast'!D165="","",'3. Personale_indtast'!D165)</f>
        <v/>
      </c>
      <c r="E156" s="24" t="str">
        <f>IF('3. Personale_indtast'!E165="","",'3. Personale_indtast'!E165)</f>
        <v/>
      </c>
      <c r="F156" s="25">
        <f>IF('3. Personale_indtast'!F165="",0,'3. Personale_indtast'!F165)</f>
        <v>0</v>
      </c>
      <c r="G156" s="24" t="str">
        <f>IF('3. Personale_indtast'!G165="","",'3. Personale_indtast'!G165)</f>
        <v/>
      </c>
      <c r="H156" s="10">
        <f t="shared" si="15"/>
        <v>0</v>
      </c>
      <c r="I156" s="122">
        <f t="shared" si="16"/>
        <v>0</v>
      </c>
      <c r="J156" s="122">
        <f t="shared" si="17"/>
        <v>0</v>
      </c>
      <c r="K156" s="122">
        <f t="shared" si="18"/>
        <v>0</v>
      </c>
      <c r="L156" s="10">
        <f t="shared" si="14"/>
        <v>0</v>
      </c>
      <c r="M156" s="122">
        <f t="shared" si="19"/>
        <v>0</v>
      </c>
    </row>
    <row r="157" spans="3:13" x14ac:dyDescent="0.3">
      <c r="C157" s="98" t="str">
        <f>IF('3. Personale_indtast'!C166="","",'3. Personale_indtast'!C166)</f>
        <v/>
      </c>
      <c r="D157" s="24" t="str">
        <f>IF('3. Personale_indtast'!D166="","",'3. Personale_indtast'!D166)</f>
        <v/>
      </c>
      <c r="E157" s="24" t="str">
        <f>IF('3. Personale_indtast'!E166="","",'3. Personale_indtast'!E166)</f>
        <v/>
      </c>
      <c r="F157" s="25">
        <f>IF('3. Personale_indtast'!F166="",0,'3. Personale_indtast'!F166)</f>
        <v>0</v>
      </c>
      <c r="G157" s="24" t="str">
        <f>IF('3. Personale_indtast'!G166="","",'3. Personale_indtast'!G166)</f>
        <v/>
      </c>
      <c r="H157" s="10">
        <f t="shared" si="15"/>
        <v>0</v>
      </c>
      <c r="I157" s="122">
        <f t="shared" si="16"/>
        <v>0</v>
      </c>
      <c r="J157" s="122">
        <f t="shared" si="17"/>
        <v>0</v>
      </c>
      <c r="K157" s="122">
        <f t="shared" si="18"/>
        <v>0</v>
      </c>
      <c r="L157" s="10">
        <f t="shared" si="14"/>
        <v>0</v>
      </c>
      <c r="M157" s="122">
        <f t="shared" si="19"/>
        <v>0</v>
      </c>
    </row>
    <row r="158" spans="3:13" x14ac:dyDescent="0.3">
      <c r="C158" s="98" t="str">
        <f>IF('3. Personale_indtast'!C167="","",'3. Personale_indtast'!C167)</f>
        <v/>
      </c>
      <c r="D158" s="24" t="str">
        <f>IF('3. Personale_indtast'!D167="","",'3. Personale_indtast'!D167)</f>
        <v/>
      </c>
      <c r="E158" s="24" t="str">
        <f>IF('3. Personale_indtast'!E167="","",'3. Personale_indtast'!E167)</f>
        <v/>
      </c>
      <c r="F158" s="25">
        <f>IF('3. Personale_indtast'!F167="",0,'3. Personale_indtast'!F167)</f>
        <v>0</v>
      </c>
      <c r="G158" s="24" t="str">
        <f>IF('3. Personale_indtast'!G167="","",'3. Personale_indtast'!G167)</f>
        <v/>
      </c>
      <c r="H158" s="10">
        <f t="shared" si="15"/>
        <v>0</v>
      </c>
      <c r="I158" s="122">
        <f t="shared" si="16"/>
        <v>0</v>
      </c>
      <c r="J158" s="122">
        <f t="shared" si="17"/>
        <v>0</v>
      </c>
      <c r="K158" s="122">
        <f t="shared" si="18"/>
        <v>0</v>
      </c>
      <c r="L158" s="10">
        <f t="shared" si="14"/>
        <v>0</v>
      </c>
      <c r="M158" s="122">
        <f t="shared" si="19"/>
        <v>0</v>
      </c>
    </row>
    <row r="159" spans="3:13" x14ac:dyDescent="0.3">
      <c r="C159" s="98" t="str">
        <f>IF('3. Personale_indtast'!C168="","",'3. Personale_indtast'!C168)</f>
        <v/>
      </c>
      <c r="D159" s="24" t="str">
        <f>IF('3. Personale_indtast'!D168="","",'3. Personale_indtast'!D168)</f>
        <v/>
      </c>
      <c r="E159" s="24" t="str">
        <f>IF('3. Personale_indtast'!E168="","",'3. Personale_indtast'!E168)</f>
        <v/>
      </c>
      <c r="F159" s="25">
        <f>IF('3. Personale_indtast'!F168="",0,'3. Personale_indtast'!F168)</f>
        <v>0</v>
      </c>
      <c r="G159" s="24" t="str">
        <f>IF('3. Personale_indtast'!G168="","",'3. Personale_indtast'!G168)</f>
        <v/>
      </c>
      <c r="H159" s="10">
        <f t="shared" si="15"/>
        <v>0</v>
      </c>
      <c r="I159" s="122">
        <f t="shared" si="16"/>
        <v>0</v>
      </c>
      <c r="J159" s="122">
        <f t="shared" si="17"/>
        <v>0</v>
      </c>
      <c r="K159" s="122">
        <f t="shared" si="18"/>
        <v>0</v>
      </c>
      <c r="L159" s="10">
        <f t="shared" si="14"/>
        <v>0</v>
      </c>
      <c r="M159" s="122">
        <f t="shared" si="19"/>
        <v>0</v>
      </c>
    </row>
    <row r="160" spans="3:13" x14ac:dyDescent="0.3">
      <c r="C160" s="98" t="str">
        <f>IF('3. Personale_indtast'!C169="","",'3. Personale_indtast'!C169)</f>
        <v/>
      </c>
      <c r="D160" s="24" t="str">
        <f>IF('3. Personale_indtast'!D169="","",'3. Personale_indtast'!D169)</f>
        <v/>
      </c>
      <c r="E160" s="24" t="str">
        <f>IF('3. Personale_indtast'!E169="","",'3. Personale_indtast'!E169)</f>
        <v/>
      </c>
      <c r="F160" s="25">
        <f>IF('3. Personale_indtast'!F169="",0,'3. Personale_indtast'!F169)</f>
        <v>0</v>
      </c>
      <c r="G160" s="24" t="str">
        <f>IF('3. Personale_indtast'!G169="","",'3. Personale_indtast'!G169)</f>
        <v/>
      </c>
      <c r="H160" s="10">
        <f t="shared" si="15"/>
        <v>0</v>
      </c>
      <c r="I160" s="122">
        <f t="shared" si="16"/>
        <v>0</v>
      </c>
      <c r="J160" s="122">
        <f t="shared" si="17"/>
        <v>0</v>
      </c>
      <c r="K160" s="122">
        <f t="shared" si="18"/>
        <v>0</v>
      </c>
      <c r="L160" s="10">
        <f t="shared" si="14"/>
        <v>0</v>
      </c>
      <c r="M160" s="122">
        <f t="shared" si="19"/>
        <v>0</v>
      </c>
    </row>
    <row r="161" spans="3:13" x14ac:dyDescent="0.3">
      <c r="C161" s="98" t="str">
        <f>IF('3. Personale_indtast'!C170="","",'3. Personale_indtast'!C170)</f>
        <v/>
      </c>
      <c r="D161" s="24" t="str">
        <f>IF('3. Personale_indtast'!D170="","",'3. Personale_indtast'!D170)</f>
        <v/>
      </c>
      <c r="E161" s="24" t="str">
        <f>IF('3. Personale_indtast'!E170="","",'3. Personale_indtast'!E170)</f>
        <v/>
      </c>
      <c r="F161" s="25">
        <f>IF('3. Personale_indtast'!F170="",0,'3. Personale_indtast'!F170)</f>
        <v>0</v>
      </c>
      <c r="G161" s="24" t="str">
        <f>IF('3. Personale_indtast'!G170="","",'3. Personale_indtast'!G170)</f>
        <v/>
      </c>
      <c r="H161" s="10">
        <f t="shared" si="15"/>
        <v>0</v>
      </c>
      <c r="I161" s="122">
        <f t="shared" si="16"/>
        <v>0</v>
      </c>
      <c r="J161" s="122">
        <f t="shared" si="17"/>
        <v>0</v>
      </c>
      <c r="K161" s="122">
        <f t="shared" si="18"/>
        <v>0</v>
      </c>
      <c r="L161" s="10">
        <f t="shared" si="14"/>
        <v>0</v>
      </c>
      <c r="M161" s="122">
        <f t="shared" si="19"/>
        <v>0</v>
      </c>
    </row>
    <row r="162" spans="3:13" x14ac:dyDescent="0.3">
      <c r="C162" s="98" t="str">
        <f>IF('3. Personale_indtast'!C171="","",'3. Personale_indtast'!C171)</f>
        <v/>
      </c>
      <c r="D162" s="24" t="str">
        <f>IF('3. Personale_indtast'!D171="","",'3. Personale_indtast'!D171)</f>
        <v/>
      </c>
      <c r="E162" s="24" t="str">
        <f>IF('3. Personale_indtast'!E171="","",'3. Personale_indtast'!E171)</f>
        <v/>
      </c>
      <c r="F162" s="25">
        <f>IF('3. Personale_indtast'!F171="",0,'3. Personale_indtast'!F171)</f>
        <v>0</v>
      </c>
      <c r="G162" s="24" t="str">
        <f>IF('3. Personale_indtast'!G171="","",'3. Personale_indtast'!G171)</f>
        <v/>
      </c>
      <c r="H162" s="10">
        <f t="shared" si="15"/>
        <v>0</v>
      </c>
      <c r="I162" s="122">
        <f t="shared" si="16"/>
        <v>0</v>
      </c>
      <c r="J162" s="122">
        <f t="shared" si="17"/>
        <v>0</v>
      </c>
      <c r="K162" s="122">
        <f t="shared" si="18"/>
        <v>0</v>
      </c>
      <c r="L162" s="10">
        <f t="shared" si="14"/>
        <v>0</v>
      </c>
      <c r="M162" s="122">
        <f t="shared" si="19"/>
        <v>0</v>
      </c>
    </row>
    <row r="163" spans="3:13" x14ac:dyDescent="0.3">
      <c r="C163" s="98" t="str">
        <f>IF('3. Personale_indtast'!C172="","",'3. Personale_indtast'!C172)</f>
        <v/>
      </c>
      <c r="D163" s="24" t="str">
        <f>IF('3. Personale_indtast'!D172="","",'3. Personale_indtast'!D172)</f>
        <v/>
      </c>
      <c r="E163" s="24" t="str">
        <f>IF('3. Personale_indtast'!E172="","",'3. Personale_indtast'!E172)</f>
        <v/>
      </c>
      <c r="F163" s="25">
        <f>IF('3. Personale_indtast'!F172="",0,'3. Personale_indtast'!F172)</f>
        <v>0</v>
      </c>
      <c r="G163" s="24" t="str">
        <f>IF('3. Personale_indtast'!G172="","",'3. Personale_indtast'!G172)</f>
        <v/>
      </c>
      <c r="H163" s="10">
        <f t="shared" si="15"/>
        <v>0</v>
      </c>
      <c r="I163" s="122">
        <f t="shared" si="16"/>
        <v>0</v>
      </c>
      <c r="J163" s="122">
        <f t="shared" si="17"/>
        <v>0</v>
      </c>
      <c r="K163" s="122">
        <f t="shared" si="18"/>
        <v>0</v>
      </c>
      <c r="L163" s="10">
        <f t="shared" si="14"/>
        <v>0</v>
      </c>
      <c r="M163" s="122">
        <f t="shared" si="19"/>
        <v>0</v>
      </c>
    </row>
    <row r="164" spans="3:13" x14ac:dyDescent="0.3">
      <c r="C164" s="98" t="str">
        <f>IF('3. Personale_indtast'!C173="","",'3. Personale_indtast'!C173)</f>
        <v/>
      </c>
      <c r="D164" s="24" t="str">
        <f>IF('3. Personale_indtast'!D173="","",'3. Personale_indtast'!D173)</f>
        <v/>
      </c>
      <c r="E164" s="24" t="str">
        <f>IF('3. Personale_indtast'!E173="","",'3. Personale_indtast'!E173)</f>
        <v/>
      </c>
      <c r="F164" s="25">
        <f>IF('3. Personale_indtast'!F173="",0,'3. Personale_indtast'!F173)</f>
        <v>0</v>
      </c>
      <c r="G164" s="24" t="str">
        <f>IF('3. Personale_indtast'!G173="","",'3. Personale_indtast'!G173)</f>
        <v/>
      </c>
      <c r="H164" s="10">
        <f t="shared" si="15"/>
        <v>0</v>
      </c>
      <c r="I164" s="122">
        <f t="shared" si="16"/>
        <v>0</v>
      </c>
      <c r="J164" s="122">
        <f t="shared" si="17"/>
        <v>0</v>
      </c>
      <c r="K164" s="122">
        <f t="shared" si="18"/>
        <v>0</v>
      </c>
      <c r="L164" s="10">
        <f t="shared" si="14"/>
        <v>0</v>
      </c>
      <c r="M164" s="122">
        <f t="shared" si="19"/>
        <v>0</v>
      </c>
    </row>
    <row r="165" spans="3:13" x14ac:dyDescent="0.3">
      <c r="C165" s="98" t="str">
        <f>IF('3. Personale_indtast'!C174="","",'3. Personale_indtast'!C174)</f>
        <v/>
      </c>
      <c r="D165" s="24" t="str">
        <f>IF('3. Personale_indtast'!D174="","",'3. Personale_indtast'!D174)</f>
        <v/>
      </c>
      <c r="E165" s="24" t="str">
        <f>IF('3. Personale_indtast'!E174="","",'3. Personale_indtast'!E174)</f>
        <v/>
      </c>
      <c r="F165" s="25">
        <f>IF('3. Personale_indtast'!F174="",0,'3. Personale_indtast'!F174)</f>
        <v>0</v>
      </c>
      <c r="G165" s="24" t="str">
        <f>IF('3. Personale_indtast'!G174="","",'3. Personale_indtast'!G174)</f>
        <v/>
      </c>
      <c r="H165" s="10">
        <f t="shared" si="15"/>
        <v>0</v>
      </c>
      <c r="I165" s="122">
        <f t="shared" si="16"/>
        <v>0</v>
      </c>
      <c r="J165" s="122">
        <f t="shared" si="17"/>
        <v>0</v>
      </c>
      <c r="K165" s="122">
        <f t="shared" si="18"/>
        <v>0</v>
      </c>
      <c r="L165" s="10">
        <f t="shared" ref="L165:L228" si="20">(IF(Inst_typ="Vuggestue",K165,IF(OR(Inst_typ="Aldersintegreret institution",Inst_typ="Vug og BH",Inst_typ="Kombi"),K165*andel_vugp,0)))</f>
        <v>0</v>
      </c>
      <c r="M165" s="122">
        <f t="shared" si="19"/>
        <v>0</v>
      </c>
    </row>
    <row r="166" spans="3:13" x14ac:dyDescent="0.3">
      <c r="C166" s="98" t="str">
        <f>IF('3. Personale_indtast'!C175="","",'3. Personale_indtast'!C175)</f>
        <v/>
      </c>
      <c r="D166" s="24" t="str">
        <f>IF('3. Personale_indtast'!D175="","",'3. Personale_indtast'!D175)</f>
        <v/>
      </c>
      <c r="E166" s="24" t="str">
        <f>IF('3. Personale_indtast'!E175="","",'3. Personale_indtast'!E175)</f>
        <v/>
      </c>
      <c r="F166" s="25">
        <f>IF('3. Personale_indtast'!F175="",0,'3. Personale_indtast'!F175)</f>
        <v>0</v>
      </c>
      <c r="G166" s="24" t="str">
        <f>IF('3. Personale_indtast'!G175="","",'3. Personale_indtast'!G175)</f>
        <v/>
      </c>
      <c r="H166" s="10">
        <f t="shared" si="15"/>
        <v>0</v>
      </c>
      <c r="I166" s="122">
        <f t="shared" si="16"/>
        <v>0</v>
      </c>
      <c r="J166" s="122">
        <f t="shared" si="17"/>
        <v>0</v>
      </c>
      <c r="K166" s="122">
        <f t="shared" si="18"/>
        <v>0</v>
      </c>
      <c r="L166" s="10">
        <f t="shared" si="20"/>
        <v>0</v>
      </c>
      <c r="M166" s="122">
        <f t="shared" si="19"/>
        <v>0</v>
      </c>
    </row>
    <row r="167" spans="3:13" x14ac:dyDescent="0.3">
      <c r="C167" s="98" t="str">
        <f>IF('3. Personale_indtast'!C176="","",'3. Personale_indtast'!C176)</f>
        <v/>
      </c>
      <c r="D167" s="24" t="str">
        <f>IF('3. Personale_indtast'!D176="","",'3. Personale_indtast'!D176)</f>
        <v/>
      </c>
      <c r="E167" s="24" t="str">
        <f>IF('3. Personale_indtast'!E176="","",'3. Personale_indtast'!E176)</f>
        <v/>
      </c>
      <c r="F167" s="25">
        <f>IF('3. Personale_indtast'!F176="",0,'3. Personale_indtast'!F176)</f>
        <v>0</v>
      </c>
      <c r="G167" s="24" t="str">
        <f>IF('3. Personale_indtast'!G176="","",'3. Personale_indtast'!G176)</f>
        <v/>
      </c>
      <c r="H167" s="10">
        <f t="shared" ref="H167:H230" si="21">F167*52/år_dage</f>
        <v>0</v>
      </c>
      <c r="I167" s="122">
        <f t="shared" ref="I167:I230" si="22">IF(OR(D167="",E167=""),0,E167-D167+1)</f>
        <v>0</v>
      </c>
      <c r="J167" s="122">
        <f t="shared" ref="J167:J230" si="23">IF(G167="",0,IF(G167="Leder",0.85,IF(G167="Pædagogstuderende",0.43,IF(G167="PAU-elev",0.24,1))))</f>
        <v>0</v>
      </c>
      <c r="K167" s="122">
        <f t="shared" ref="K167:K230" si="24">(I167*J167)*H167/1924</f>
        <v>0</v>
      </c>
      <c r="L167" s="10">
        <f t="shared" si="20"/>
        <v>0</v>
      </c>
      <c r="M167" s="122">
        <f t="shared" ref="M167:M230" si="25">(IF(Inst_typ="Børnehave",K167,IF(OR(Inst_typ="Aldersintegreret institution",Inst_typ="Vug og BH",Inst_typ="Kombi"),K167*andel_bhp,0)))</f>
        <v>0</v>
      </c>
    </row>
    <row r="168" spans="3:13" x14ac:dyDescent="0.3">
      <c r="C168" s="98" t="str">
        <f>IF('3. Personale_indtast'!C177="","",'3. Personale_indtast'!C177)</f>
        <v/>
      </c>
      <c r="D168" s="24" t="str">
        <f>IF('3. Personale_indtast'!D177="","",'3. Personale_indtast'!D177)</f>
        <v/>
      </c>
      <c r="E168" s="24" t="str">
        <f>IF('3. Personale_indtast'!E177="","",'3. Personale_indtast'!E177)</f>
        <v/>
      </c>
      <c r="F168" s="25">
        <f>IF('3. Personale_indtast'!F177="",0,'3. Personale_indtast'!F177)</f>
        <v>0</v>
      </c>
      <c r="G168" s="24" t="str">
        <f>IF('3. Personale_indtast'!G177="","",'3. Personale_indtast'!G177)</f>
        <v/>
      </c>
      <c r="H168" s="10">
        <f t="shared" si="21"/>
        <v>0</v>
      </c>
      <c r="I168" s="122">
        <f t="shared" si="22"/>
        <v>0</v>
      </c>
      <c r="J168" s="122">
        <f t="shared" si="23"/>
        <v>0</v>
      </c>
      <c r="K168" s="122">
        <f t="shared" si="24"/>
        <v>0</v>
      </c>
      <c r="L168" s="10">
        <f t="shared" si="20"/>
        <v>0</v>
      </c>
      <c r="M168" s="122">
        <f t="shared" si="25"/>
        <v>0</v>
      </c>
    </row>
    <row r="169" spans="3:13" x14ac:dyDescent="0.3">
      <c r="C169" s="98" t="str">
        <f>IF('3. Personale_indtast'!C178="","",'3. Personale_indtast'!C178)</f>
        <v/>
      </c>
      <c r="D169" s="24" t="str">
        <f>IF('3. Personale_indtast'!D178="","",'3. Personale_indtast'!D178)</f>
        <v/>
      </c>
      <c r="E169" s="24" t="str">
        <f>IF('3. Personale_indtast'!E178="","",'3. Personale_indtast'!E178)</f>
        <v/>
      </c>
      <c r="F169" s="25">
        <f>IF('3. Personale_indtast'!F178="",0,'3. Personale_indtast'!F178)</f>
        <v>0</v>
      </c>
      <c r="G169" s="24" t="str">
        <f>IF('3. Personale_indtast'!G178="","",'3. Personale_indtast'!G178)</f>
        <v/>
      </c>
      <c r="H169" s="10">
        <f t="shared" si="21"/>
        <v>0</v>
      </c>
      <c r="I169" s="122">
        <f t="shared" si="22"/>
        <v>0</v>
      </c>
      <c r="J169" s="122">
        <f t="shared" si="23"/>
        <v>0</v>
      </c>
      <c r="K169" s="122">
        <f t="shared" si="24"/>
        <v>0</v>
      </c>
      <c r="L169" s="10">
        <f t="shared" si="20"/>
        <v>0</v>
      </c>
      <c r="M169" s="122">
        <f t="shared" si="25"/>
        <v>0</v>
      </c>
    </row>
    <row r="170" spans="3:13" x14ac:dyDescent="0.3">
      <c r="C170" s="98" t="str">
        <f>IF('3. Personale_indtast'!C179="","",'3. Personale_indtast'!C179)</f>
        <v/>
      </c>
      <c r="D170" s="24" t="str">
        <f>IF('3. Personale_indtast'!D179="","",'3. Personale_indtast'!D179)</f>
        <v/>
      </c>
      <c r="E170" s="24" t="str">
        <f>IF('3. Personale_indtast'!E179="","",'3. Personale_indtast'!E179)</f>
        <v/>
      </c>
      <c r="F170" s="25">
        <f>IF('3. Personale_indtast'!F179="",0,'3. Personale_indtast'!F179)</f>
        <v>0</v>
      </c>
      <c r="G170" s="24" t="str">
        <f>IF('3. Personale_indtast'!G179="","",'3. Personale_indtast'!G179)</f>
        <v/>
      </c>
      <c r="H170" s="10">
        <f t="shared" si="21"/>
        <v>0</v>
      </c>
      <c r="I170" s="122">
        <f t="shared" si="22"/>
        <v>0</v>
      </c>
      <c r="J170" s="122">
        <f t="shared" si="23"/>
        <v>0</v>
      </c>
      <c r="K170" s="122">
        <f t="shared" si="24"/>
        <v>0</v>
      </c>
      <c r="L170" s="10">
        <f t="shared" si="20"/>
        <v>0</v>
      </c>
      <c r="M170" s="122">
        <f t="shared" si="25"/>
        <v>0</v>
      </c>
    </row>
    <row r="171" spans="3:13" x14ac:dyDescent="0.3">
      <c r="C171" s="98" t="str">
        <f>IF('3. Personale_indtast'!C180="","",'3. Personale_indtast'!C180)</f>
        <v/>
      </c>
      <c r="D171" s="24" t="str">
        <f>IF('3. Personale_indtast'!D180="","",'3. Personale_indtast'!D180)</f>
        <v/>
      </c>
      <c r="E171" s="24" t="str">
        <f>IF('3. Personale_indtast'!E180="","",'3. Personale_indtast'!E180)</f>
        <v/>
      </c>
      <c r="F171" s="25">
        <f>IF('3. Personale_indtast'!F180="",0,'3. Personale_indtast'!F180)</f>
        <v>0</v>
      </c>
      <c r="G171" s="24" t="str">
        <f>IF('3. Personale_indtast'!G180="","",'3. Personale_indtast'!G180)</f>
        <v/>
      </c>
      <c r="H171" s="10">
        <f t="shared" si="21"/>
        <v>0</v>
      </c>
      <c r="I171" s="122">
        <f t="shared" si="22"/>
        <v>0</v>
      </c>
      <c r="J171" s="122">
        <f t="shared" si="23"/>
        <v>0</v>
      </c>
      <c r="K171" s="122">
        <f t="shared" si="24"/>
        <v>0</v>
      </c>
      <c r="L171" s="10">
        <f t="shared" si="20"/>
        <v>0</v>
      </c>
      <c r="M171" s="122">
        <f t="shared" si="25"/>
        <v>0</v>
      </c>
    </row>
    <row r="172" spans="3:13" x14ac:dyDescent="0.3">
      <c r="C172" s="98" t="str">
        <f>IF('3. Personale_indtast'!C181="","",'3. Personale_indtast'!C181)</f>
        <v/>
      </c>
      <c r="D172" s="24" t="str">
        <f>IF('3. Personale_indtast'!D181="","",'3. Personale_indtast'!D181)</f>
        <v/>
      </c>
      <c r="E172" s="24" t="str">
        <f>IF('3. Personale_indtast'!E181="","",'3. Personale_indtast'!E181)</f>
        <v/>
      </c>
      <c r="F172" s="25">
        <f>IF('3. Personale_indtast'!F181="",0,'3. Personale_indtast'!F181)</f>
        <v>0</v>
      </c>
      <c r="G172" s="24" t="str">
        <f>IF('3. Personale_indtast'!G181="","",'3. Personale_indtast'!G181)</f>
        <v/>
      </c>
      <c r="H172" s="10">
        <f t="shared" si="21"/>
        <v>0</v>
      </c>
      <c r="I172" s="122">
        <f t="shared" si="22"/>
        <v>0</v>
      </c>
      <c r="J172" s="122">
        <f t="shared" si="23"/>
        <v>0</v>
      </c>
      <c r="K172" s="122">
        <f t="shared" si="24"/>
        <v>0</v>
      </c>
      <c r="L172" s="10">
        <f t="shared" si="20"/>
        <v>0</v>
      </c>
      <c r="M172" s="122">
        <f t="shared" si="25"/>
        <v>0</v>
      </c>
    </row>
    <row r="173" spans="3:13" x14ac:dyDescent="0.3">
      <c r="C173" s="98" t="str">
        <f>IF('3. Personale_indtast'!C182="","",'3. Personale_indtast'!C182)</f>
        <v/>
      </c>
      <c r="D173" s="24" t="str">
        <f>IF('3. Personale_indtast'!D182="","",'3. Personale_indtast'!D182)</f>
        <v/>
      </c>
      <c r="E173" s="24" t="str">
        <f>IF('3. Personale_indtast'!E182="","",'3. Personale_indtast'!E182)</f>
        <v/>
      </c>
      <c r="F173" s="25">
        <f>IF('3. Personale_indtast'!F182="",0,'3. Personale_indtast'!F182)</f>
        <v>0</v>
      </c>
      <c r="G173" s="24" t="str">
        <f>IF('3. Personale_indtast'!G182="","",'3. Personale_indtast'!G182)</f>
        <v/>
      </c>
      <c r="H173" s="10">
        <f t="shared" si="21"/>
        <v>0</v>
      </c>
      <c r="I173" s="122">
        <f t="shared" si="22"/>
        <v>0</v>
      </c>
      <c r="J173" s="122">
        <f t="shared" si="23"/>
        <v>0</v>
      </c>
      <c r="K173" s="122">
        <f t="shared" si="24"/>
        <v>0</v>
      </c>
      <c r="L173" s="10">
        <f t="shared" si="20"/>
        <v>0</v>
      </c>
      <c r="M173" s="122">
        <f t="shared" si="25"/>
        <v>0</v>
      </c>
    </row>
    <row r="174" spans="3:13" x14ac:dyDescent="0.3">
      <c r="C174" s="98" t="str">
        <f>IF('3. Personale_indtast'!C183="","",'3. Personale_indtast'!C183)</f>
        <v/>
      </c>
      <c r="D174" s="24" t="str">
        <f>IF('3. Personale_indtast'!D183="","",'3. Personale_indtast'!D183)</f>
        <v/>
      </c>
      <c r="E174" s="24" t="str">
        <f>IF('3. Personale_indtast'!E183="","",'3. Personale_indtast'!E183)</f>
        <v/>
      </c>
      <c r="F174" s="25">
        <f>IF('3. Personale_indtast'!F183="",0,'3. Personale_indtast'!F183)</f>
        <v>0</v>
      </c>
      <c r="G174" s="24" t="str">
        <f>IF('3. Personale_indtast'!G183="","",'3. Personale_indtast'!G183)</f>
        <v/>
      </c>
      <c r="H174" s="10">
        <f t="shared" si="21"/>
        <v>0</v>
      </c>
      <c r="I174" s="122">
        <f t="shared" si="22"/>
        <v>0</v>
      </c>
      <c r="J174" s="122">
        <f t="shared" si="23"/>
        <v>0</v>
      </c>
      <c r="K174" s="122">
        <f t="shared" si="24"/>
        <v>0</v>
      </c>
      <c r="L174" s="10">
        <f t="shared" si="20"/>
        <v>0</v>
      </c>
      <c r="M174" s="122">
        <f t="shared" si="25"/>
        <v>0</v>
      </c>
    </row>
    <row r="175" spans="3:13" x14ac:dyDescent="0.3">
      <c r="C175" s="98" t="str">
        <f>IF('3. Personale_indtast'!C184="","",'3. Personale_indtast'!C184)</f>
        <v/>
      </c>
      <c r="D175" s="24" t="str">
        <f>IF('3. Personale_indtast'!D184="","",'3. Personale_indtast'!D184)</f>
        <v/>
      </c>
      <c r="E175" s="24" t="str">
        <f>IF('3. Personale_indtast'!E184="","",'3. Personale_indtast'!E184)</f>
        <v/>
      </c>
      <c r="F175" s="25">
        <f>IF('3. Personale_indtast'!F184="",0,'3. Personale_indtast'!F184)</f>
        <v>0</v>
      </c>
      <c r="G175" s="24" t="str">
        <f>IF('3. Personale_indtast'!G184="","",'3. Personale_indtast'!G184)</f>
        <v/>
      </c>
      <c r="H175" s="10">
        <f t="shared" si="21"/>
        <v>0</v>
      </c>
      <c r="I175" s="122">
        <f t="shared" si="22"/>
        <v>0</v>
      </c>
      <c r="J175" s="122">
        <f t="shared" si="23"/>
        <v>0</v>
      </c>
      <c r="K175" s="122">
        <f t="shared" si="24"/>
        <v>0</v>
      </c>
      <c r="L175" s="10">
        <f t="shared" si="20"/>
        <v>0</v>
      </c>
      <c r="M175" s="122">
        <f t="shared" si="25"/>
        <v>0</v>
      </c>
    </row>
    <row r="176" spans="3:13" x14ac:dyDescent="0.3">
      <c r="C176" s="98" t="str">
        <f>IF('3. Personale_indtast'!C185="","",'3. Personale_indtast'!C185)</f>
        <v/>
      </c>
      <c r="D176" s="24" t="str">
        <f>IF('3. Personale_indtast'!D185="","",'3. Personale_indtast'!D185)</f>
        <v/>
      </c>
      <c r="E176" s="24" t="str">
        <f>IF('3. Personale_indtast'!E185="","",'3. Personale_indtast'!E185)</f>
        <v/>
      </c>
      <c r="F176" s="25">
        <f>IF('3. Personale_indtast'!F185="",0,'3. Personale_indtast'!F185)</f>
        <v>0</v>
      </c>
      <c r="G176" s="24" t="str">
        <f>IF('3. Personale_indtast'!G185="","",'3. Personale_indtast'!G185)</f>
        <v/>
      </c>
      <c r="H176" s="10">
        <f t="shared" si="21"/>
        <v>0</v>
      </c>
      <c r="I176" s="122">
        <f t="shared" si="22"/>
        <v>0</v>
      </c>
      <c r="J176" s="122">
        <f t="shared" si="23"/>
        <v>0</v>
      </c>
      <c r="K176" s="122">
        <f t="shared" si="24"/>
        <v>0</v>
      </c>
      <c r="L176" s="10">
        <f t="shared" si="20"/>
        <v>0</v>
      </c>
      <c r="M176" s="122">
        <f t="shared" si="25"/>
        <v>0</v>
      </c>
    </row>
    <row r="177" spans="3:13" x14ac:dyDescent="0.3">
      <c r="C177" s="98" t="str">
        <f>IF('3. Personale_indtast'!C186="","",'3. Personale_indtast'!C186)</f>
        <v/>
      </c>
      <c r="D177" s="24" t="str">
        <f>IF('3. Personale_indtast'!D186="","",'3. Personale_indtast'!D186)</f>
        <v/>
      </c>
      <c r="E177" s="24" t="str">
        <f>IF('3. Personale_indtast'!E186="","",'3. Personale_indtast'!E186)</f>
        <v/>
      </c>
      <c r="F177" s="25">
        <f>IF('3. Personale_indtast'!F186="",0,'3. Personale_indtast'!F186)</f>
        <v>0</v>
      </c>
      <c r="G177" s="24" t="str">
        <f>IF('3. Personale_indtast'!G186="","",'3. Personale_indtast'!G186)</f>
        <v/>
      </c>
      <c r="H177" s="10">
        <f t="shared" si="21"/>
        <v>0</v>
      </c>
      <c r="I177" s="122">
        <f t="shared" si="22"/>
        <v>0</v>
      </c>
      <c r="J177" s="122">
        <f t="shared" si="23"/>
        <v>0</v>
      </c>
      <c r="K177" s="122">
        <f t="shared" si="24"/>
        <v>0</v>
      </c>
      <c r="L177" s="10">
        <f t="shared" si="20"/>
        <v>0</v>
      </c>
      <c r="M177" s="122">
        <f t="shared" si="25"/>
        <v>0</v>
      </c>
    </row>
    <row r="178" spans="3:13" x14ac:dyDescent="0.3">
      <c r="C178" s="98" t="str">
        <f>IF('3. Personale_indtast'!C187="","",'3. Personale_indtast'!C187)</f>
        <v/>
      </c>
      <c r="D178" s="24" t="str">
        <f>IF('3. Personale_indtast'!D187="","",'3. Personale_indtast'!D187)</f>
        <v/>
      </c>
      <c r="E178" s="24" t="str">
        <f>IF('3. Personale_indtast'!E187="","",'3. Personale_indtast'!E187)</f>
        <v/>
      </c>
      <c r="F178" s="25">
        <f>IF('3. Personale_indtast'!F187="",0,'3. Personale_indtast'!F187)</f>
        <v>0</v>
      </c>
      <c r="G178" s="24" t="str">
        <f>IF('3. Personale_indtast'!G187="","",'3. Personale_indtast'!G187)</f>
        <v/>
      </c>
      <c r="H178" s="10">
        <f t="shared" si="21"/>
        <v>0</v>
      </c>
      <c r="I178" s="122">
        <f t="shared" si="22"/>
        <v>0</v>
      </c>
      <c r="J178" s="122">
        <f t="shared" si="23"/>
        <v>0</v>
      </c>
      <c r="K178" s="122">
        <f t="shared" si="24"/>
        <v>0</v>
      </c>
      <c r="L178" s="10">
        <f t="shared" si="20"/>
        <v>0</v>
      </c>
      <c r="M178" s="122">
        <f t="shared" si="25"/>
        <v>0</v>
      </c>
    </row>
    <row r="179" spans="3:13" x14ac:dyDescent="0.3">
      <c r="C179" s="98" t="str">
        <f>IF('3. Personale_indtast'!C188="","",'3. Personale_indtast'!C188)</f>
        <v/>
      </c>
      <c r="D179" s="24" t="str">
        <f>IF('3. Personale_indtast'!D188="","",'3. Personale_indtast'!D188)</f>
        <v/>
      </c>
      <c r="E179" s="24" t="str">
        <f>IF('3. Personale_indtast'!E188="","",'3. Personale_indtast'!E188)</f>
        <v/>
      </c>
      <c r="F179" s="25">
        <f>IF('3. Personale_indtast'!F188="",0,'3. Personale_indtast'!F188)</f>
        <v>0</v>
      </c>
      <c r="G179" s="24" t="str">
        <f>IF('3. Personale_indtast'!G188="","",'3. Personale_indtast'!G188)</f>
        <v/>
      </c>
      <c r="H179" s="10">
        <f t="shared" si="21"/>
        <v>0</v>
      </c>
      <c r="I179" s="122">
        <f t="shared" si="22"/>
        <v>0</v>
      </c>
      <c r="J179" s="122">
        <f t="shared" si="23"/>
        <v>0</v>
      </c>
      <c r="K179" s="122">
        <f t="shared" si="24"/>
        <v>0</v>
      </c>
      <c r="L179" s="10">
        <f t="shared" si="20"/>
        <v>0</v>
      </c>
      <c r="M179" s="122">
        <f t="shared" si="25"/>
        <v>0</v>
      </c>
    </row>
    <row r="180" spans="3:13" x14ac:dyDescent="0.3">
      <c r="C180" s="98" t="str">
        <f>IF('3. Personale_indtast'!C189="","",'3. Personale_indtast'!C189)</f>
        <v/>
      </c>
      <c r="D180" s="24" t="str">
        <f>IF('3. Personale_indtast'!D189="","",'3. Personale_indtast'!D189)</f>
        <v/>
      </c>
      <c r="E180" s="24" t="str">
        <f>IF('3. Personale_indtast'!E189="","",'3. Personale_indtast'!E189)</f>
        <v/>
      </c>
      <c r="F180" s="25">
        <f>IF('3. Personale_indtast'!F189="",0,'3. Personale_indtast'!F189)</f>
        <v>0</v>
      </c>
      <c r="G180" s="24" t="str">
        <f>IF('3. Personale_indtast'!G189="","",'3. Personale_indtast'!G189)</f>
        <v/>
      </c>
      <c r="H180" s="10">
        <f t="shared" si="21"/>
        <v>0</v>
      </c>
      <c r="I180" s="122">
        <f t="shared" si="22"/>
        <v>0</v>
      </c>
      <c r="J180" s="122">
        <f t="shared" si="23"/>
        <v>0</v>
      </c>
      <c r="K180" s="122">
        <f t="shared" si="24"/>
        <v>0</v>
      </c>
      <c r="L180" s="10">
        <f t="shared" si="20"/>
        <v>0</v>
      </c>
      <c r="M180" s="122">
        <f t="shared" si="25"/>
        <v>0</v>
      </c>
    </row>
    <row r="181" spans="3:13" x14ac:dyDescent="0.3">
      <c r="C181" s="98" t="str">
        <f>IF('3. Personale_indtast'!C190="","",'3. Personale_indtast'!C190)</f>
        <v/>
      </c>
      <c r="D181" s="24" t="str">
        <f>IF('3. Personale_indtast'!D190="","",'3. Personale_indtast'!D190)</f>
        <v/>
      </c>
      <c r="E181" s="24" t="str">
        <f>IF('3. Personale_indtast'!E190="","",'3. Personale_indtast'!E190)</f>
        <v/>
      </c>
      <c r="F181" s="25">
        <f>IF('3. Personale_indtast'!F190="",0,'3. Personale_indtast'!F190)</f>
        <v>0</v>
      </c>
      <c r="G181" s="24" t="str">
        <f>IF('3. Personale_indtast'!G190="","",'3. Personale_indtast'!G190)</f>
        <v/>
      </c>
      <c r="H181" s="10">
        <f t="shared" si="21"/>
        <v>0</v>
      </c>
      <c r="I181" s="122">
        <f t="shared" si="22"/>
        <v>0</v>
      </c>
      <c r="J181" s="122">
        <f t="shared" si="23"/>
        <v>0</v>
      </c>
      <c r="K181" s="122">
        <f t="shared" si="24"/>
        <v>0</v>
      </c>
      <c r="L181" s="10">
        <f t="shared" si="20"/>
        <v>0</v>
      </c>
      <c r="M181" s="122">
        <f t="shared" si="25"/>
        <v>0</v>
      </c>
    </row>
    <row r="182" spans="3:13" x14ac:dyDescent="0.3">
      <c r="C182" s="98" t="str">
        <f>IF('3. Personale_indtast'!C191="","",'3. Personale_indtast'!C191)</f>
        <v/>
      </c>
      <c r="D182" s="24" t="str">
        <f>IF('3. Personale_indtast'!D191="","",'3. Personale_indtast'!D191)</f>
        <v/>
      </c>
      <c r="E182" s="24" t="str">
        <f>IF('3. Personale_indtast'!E191="","",'3. Personale_indtast'!E191)</f>
        <v/>
      </c>
      <c r="F182" s="25">
        <f>IF('3. Personale_indtast'!F191="",0,'3. Personale_indtast'!F191)</f>
        <v>0</v>
      </c>
      <c r="G182" s="24" t="str">
        <f>IF('3. Personale_indtast'!G191="","",'3. Personale_indtast'!G191)</f>
        <v/>
      </c>
      <c r="H182" s="10">
        <f t="shared" si="21"/>
        <v>0</v>
      </c>
      <c r="I182" s="122">
        <f t="shared" si="22"/>
        <v>0</v>
      </c>
      <c r="J182" s="122">
        <f t="shared" si="23"/>
        <v>0</v>
      </c>
      <c r="K182" s="122">
        <f t="shared" si="24"/>
        <v>0</v>
      </c>
      <c r="L182" s="10">
        <f t="shared" si="20"/>
        <v>0</v>
      </c>
      <c r="M182" s="122">
        <f t="shared" si="25"/>
        <v>0</v>
      </c>
    </row>
    <row r="183" spans="3:13" x14ac:dyDescent="0.3">
      <c r="C183" s="98" t="str">
        <f>IF('3. Personale_indtast'!C192="","",'3. Personale_indtast'!C192)</f>
        <v/>
      </c>
      <c r="D183" s="24" t="str">
        <f>IF('3. Personale_indtast'!D192="","",'3. Personale_indtast'!D192)</f>
        <v/>
      </c>
      <c r="E183" s="24" t="str">
        <f>IF('3. Personale_indtast'!E192="","",'3. Personale_indtast'!E192)</f>
        <v/>
      </c>
      <c r="F183" s="25">
        <f>IF('3. Personale_indtast'!F192="",0,'3. Personale_indtast'!F192)</f>
        <v>0</v>
      </c>
      <c r="G183" s="24" t="str">
        <f>IF('3. Personale_indtast'!G192="","",'3. Personale_indtast'!G192)</f>
        <v/>
      </c>
      <c r="H183" s="10">
        <f t="shared" si="21"/>
        <v>0</v>
      </c>
      <c r="I183" s="122">
        <f t="shared" si="22"/>
        <v>0</v>
      </c>
      <c r="J183" s="122">
        <f t="shared" si="23"/>
        <v>0</v>
      </c>
      <c r="K183" s="122">
        <f t="shared" si="24"/>
        <v>0</v>
      </c>
      <c r="L183" s="10">
        <f t="shared" si="20"/>
        <v>0</v>
      </c>
      <c r="M183" s="122">
        <f t="shared" si="25"/>
        <v>0</v>
      </c>
    </row>
    <row r="184" spans="3:13" x14ac:dyDescent="0.3">
      <c r="C184" s="98" t="str">
        <f>IF('3. Personale_indtast'!C193="","",'3. Personale_indtast'!C193)</f>
        <v/>
      </c>
      <c r="D184" s="24" t="str">
        <f>IF('3. Personale_indtast'!D193="","",'3. Personale_indtast'!D193)</f>
        <v/>
      </c>
      <c r="E184" s="24" t="str">
        <f>IF('3. Personale_indtast'!E193="","",'3. Personale_indtast'!E193)</f>
        <v/>
      </c>
      <c r="F184" s="25">
        <f>IF('3. Personale_indtast'!F193="",0,'3. Personale_indtast'!F193)</f>
        <v>0</v>
      </c>
      <c r="G184" s="24" t="str">
        <f>IF('3. Personale_indtast'!G193="","",'3. Personale_indtast'!G193)</f>
        <v/>
      </c>
      <c r="H184" s="10">
        <f t="shared" si="21"/>
        <v>0</v>
      </c>
      <c r="I184" s="122">
        <f t="shared" si="22"/>
        <v>0</v>
      </c>
      <c r="J184" s="122">
        <f t="shared" si="23"/>
        <v>0</v>
      </c>
      <c r="K184" s="122">
        <f t="shared" si="24"/>
        <v>0</v>
      </c>
      <c r="L184" s="10">
        <f t="shared" si="20"/>
        <v>0</v>
      </c>
      <c r="M184" s="122">
        <f t="shared" si="25"/>
        <v>0</v>
      </c>
    </row>
    <row r="185" spans="3:13" x14ac:dyDescent="0.3">
      <c r="C185" s="98" t="str">
        <f>IF('3. Personale_indtast'!C194="","",'3. Personale_indtast'!C194)</f>
        <v/>
      </c>
      <c r="D185" s="24" t="str">
        <f>IF('3. Personale_indtast'!D194="","",'3. Personale_indtast'!D194)</f>
        <v/>
      </c>
      <c r="E185" s="24" t="str">
        <f>IF('3. Personale_indtast'!E194="","",'3. Personale_indtast'!E194)</f>
        <v/>
      </c>
      <c r="F185" s="25">
        <f>IF('3. Personale_indtast'!F194="",0,'3. Personale_indtast'!F194)</f>
        <v>0</v>
      </c>
      <c r="G185" s="24" t="str">
        <f>IF('3. Personale_indtast'!G194="","",'3. Personale_indtast'!G194)</f>
        <v/>
      </c>
      <c r="H185" s="10">
        <f t="shared" si="21"/>
        <v>0</v>
      </c>
      <c r="I185" s="122">
        <f t="shared" si="22"/>
        <v>0</v>
      </c>
      <c r="J185" s="122">
        <f t="shared" si="23"/>
        <v>0</v>
      </c>
      <c r="K185" s="122">
        <f t="shared" si="24"/>
        <v>0</v>
      </c>
      <c r="L185" s="10">
        <f t="shared" si="20"/>
        <v>0</v>
      </c>
      <c r="M185" s="122">
        <f t="shared" si="25"/>
        <v>0</v>
      </c>
    </row>
    <row r="186" spans="3:13" x14ac:dyDescent="0.3">
      <c r="C186" s="98" t="str">
        <f>IF('3. Personale_indtast'!C195="","",'3. Personale_indtast'!C195)</f>
        <v/>
      </c>
      <c r="D186" s="24" t="str">
        <f>IF('3. Personale_indtast'!D195="","",'3. Personale_indtast'!D195)</f>
        <v/>
      </c>
      <c r="E186" s="24" t="str">
        <f>IF('3. Personale_indtast'!E195="","",'3. Personale_indtast'!E195)</f>
        <v/>
      </c>
      <c r="F186" s="25">
        <f>IF('3. Personale_indtast'!F195="",0,'3. Personale_indtast'!F195)</f>
        <v>0</v>
      </c>
      <c r="G186" s="24" t="str">
        <f>IF('3. Personale_indtast'!G195="","",'3. Personale_indtast'!G195)</f>
        <v/>
      </c>
      <c r="H186" s="10">
        <f t="shared" si="21"/>
        <v>0</v>
      </c>
      <c r="I186" s="122">
        <f t="shared" si="22"/>
        <v>0</v>
      </c>
      <c r="J186" s="122">
        <f t="shared" si="23"/>
        <v>0</v>
      </c>
      <c r="K186" s="122">
        <f t="shared" si="24"/>
        <v>0</v>
      </c>
      <c r="L186" s="10">
        <f t="shared" si="20"/>
        <v>0</v>
      </c>
      <c r="M186" s="122">
        <f t="shared" si="25"/>
        <v>0</v>
      </c>
    </row>
    <row r="187" spans="3:13" x14ac:dyDescent="0.3">
      <c r="C187" s="98" t="str">
        <f>IF('3. Personale_indtast'!C196="","",'3. Personale_indtast'!C196)</f>
        <v/>
      </c>
      <c r="D187" s="24" t="str">
        <f>IF('3. Personale_indtast'!D196="","",'3. Personale_indtast'!D196)</f>
        <v/>
      </c>
      <c r="E187" s="24" t="str">
        <f>IF('3. Personale_indtast'!E196="","",'3. Personale_indtast'!E196)</f>
        <v/>
      </c>
      <c r="F187" s="25">
        <f>IF('3. Personale_indtast'!F196="",0,'3. Personale_indtast'!F196)</f>
        <v>0</v>
      </c>
      <c r="G187" s="24" t="str">
        <f>IF('3. Personale_indtast'!G196="","",'3. Personale_indtast'!G196)</f>
        <v/>
      </c>
      <c r="H187" s="10">
        <f t="shared" si="21"/>
        <v>0</v>
      </c>
      <c r="I187" s="122">
        <f t="shared" si="22"/>
        <v>0</v>
      </c>
      <c r="J187" s="122">
        <f t="shared" si="23"/>
        <v>0</v>
      </c>
      <c r="K187" s="122">
        <f t="shared" si="24"/>
        <v>0</v>
      </c>
      <c r="L187" s="10">
        <f t="shared" si="20"/>
        <v>0</v>
      </c>
      <c r="M187" s="122">
        <f t="shared" si="25"/>
        <v>0</v>
      </c>
    </row>
    <row r="188" spans="3:13" x14ac:dyDescent="0.3">
      <c r="C188" s="98" t="str">
        <f>IF('3. Personale_indtast'!C197="","",'3. Personale_indtast'!C197)</f>
        <v/>
      </c>
      <c r="D188" s="24" t="str">
        <f>IF('3. Personale_indtast'!D197="","",'3. Personale_indtast'!D197)</f>
        <v/>
      </c>
      <c r="E188" s="24" t="str">
        <f>IF('3. Personale_indtast'!E197="","",'3. Personale_indtast'!E197)</f>
        <v/>
      </c>
      <c r="F188" s="25">
        <f>IF('3. Personale_indtast'!F197="",0,'3. Personale_indtast'!F197)</f>
        <v>0</v>
      </c>
      <c r="G188" s="24" t="str">
        <f>IF('3. Personale_indtast'!G197="","",'3. Personale_indtast'!G197)</f>
        <v/>
      </c>
      <c r="H188" s="10">
        <f t="shared" si="21"/>
        <v>0</v>
      </c>
      <c r="I188" s="122">
        <f t="shared" si="22"/>
        <v>0</v>
      </c>
      <c r="J188" s="122">
        <f t="shared" si="23"/>
        <v>0</v>
      </c>
      <c r="K188" s="122">
        <f t="shared" si="24"/>
        <v>0</v>
      </c>
      <c r="L188" s="10">
        <f t="shared" si="20"/>
        <v>0</v>
      </c>
      <c r="M188" s="122">
        <f t="shared" si="25"/>
        <v>0</v>
      </c>
    </row>
    <row r="189" spans="3:13" x14ac:dyDescent="0.3">
      <c r="C189" s="98" t="str">
        <f>IF('3. Personale_indtast'!C198="","",'3. Personale_indtast'!C198)</f>
        <v/>
      </c>
      <c r="D189" s="24" t="str">
        <f>IF('3. Personale_indtast'!D198="","",'3. Personale_indtast'!D198)</f>
        <v/>
      </c>
      <c r="E189" s="24" t="str">
        <f>IF('3. Personale_indtast'!E198="","",'3. Personale_indtast'!E198)</f>
        <v/>
      </c>
      <c r="F189" s="25">
        <f>IF('3. Personale_indtast'!F198="",0,'3. Personale_indtast'!F198)</f>
        <v>0</v>
      </c>
      <c r="G189" s="24" t="str">
        <f>IF('3. Personale_indtast'!G198="","",'3. Personale_indtast'!G198)</f>
        <v/>
      </c>
      <c r="H189" s="10">
        <f t="shared" si="21"/>
        <v>0</v>
      </c>
      <c r="I189" s="122">
        <f t="shared" si="22"/>
        <v>0</v>
      </c>
      <c r="J189" s="122">
        <f t="shared" si="23"/>
        <v>0</v>
      </c>
      <c r="K189" s="122">
        <f t="shared" si="24"/>
        <v>0</v>
      </c>
      <c r="L189" s="10">
        <f t="shared" si="20"/>
        <v>0</v>
      </c>
      <c r="M189" s="122">
        <f t="shared" si="25"/>
        <v>0</v>
      </c>
    </row>
    <row r="190" spans="3:13" x14ac:dyDescent="0.3">
      <c r="C190" s="98" t="str">
        <f>IF('3. Personale_indtast'!C199="","",'3. Personale_indtast'!C199)</f>
        <v/>
      </c>
      <c r="D190" s="24" t="str">
        <f>IF('3. Personale_indtast'!D199="","",'3. Personale_indtast'!D199)</f>
        <v/>
      </c>
      <c r="E190" s="24" t="str">
        <f>IF('3. Personale_indtast'!E199="","",'3. Personale_indtast'!E199)</f>
        <v/>
      </c>
      <c r="F190" s="25">
        <f>IF('3. Personale_indtast'!F199="",0,'3. Personale_indtast'!F199)</f>
        <v>0</v>
      </c>
      <c r="G190" s="24" t="str">
        <f>IF('3. Personale_indtast'!G199="","",'3. Personale_indtast'!G199)</f>
        <v/>
      </c>
      <c r="H190" s="10">
        <f t="shared" si="21"/>
        <v>0</v>
      </c>
      <c r="I190" s="122">
        <f t="shared" si="22"/>
        <v>0</v>
      </c>
      <c r="J190" s="122">
        <f t="shared" si="23"/>
        <v>0</v>
      </c>
      <c r="K190" s="122">
        <f t="shared" si="24"/>
        <v>0</v>
      </c>
      <c r="L190" s="10">
        <f t="shared" si="20"/>
        <v>0</v>
      </c>
      <c r="M190" s="122">
        <f t="shared" si="25"/>
        <v>0</v>
      </c>
    </row>
    <row r="191" spans="3:13" x14ac:dyDescent="0.3">
      <c r="C191" s="98" t="str">
        <f>IF('3. Personale_indtast'!C200="","",'3. Personale_indtast'!C200)</f>
        <v/>
      </c>
      <c r="D191" s="24" t="str">
        <f>IF('3. Personale_indtast'!D200="","",'3. Personale_indtast'!D200)</f>
        <v/>
      </c>
      <c r="E191" s="24" t="str">
        <f>IF('3. Personale_indtast'!E200="","",'3. Personale_indtast'!E200)</f>
        <v/>
      </c>
      <c r="F191" s="25">
        <f>IF('3. Personale_indtast'!F200="",0,'3. Personale_indtast'!F200)</f>
        <v>0</v>
      </c>
      <c r="G191" s="24" t="str">
        <f>IF('3. Personale_indtast'!G200="","",'3. Personale_indtast'!G200)</f>
        <v/>
      </c>
      <c r="H191" s="10">
        <f t="shared" si="21"/>
        <v>0</v>
      </c>
      <c r="I191" s="122">
        <f t="shared" si="22"/>
        <v>0</v>
      </c>
      <c r="J191" s="122">
        <f t="shared" si="23"/>
        <v>0</v>
      </c>
      <c r="K191" s="122">
        <f t="shared" si="24"/>
        <v>0</v>
      </c>
      <c r="L191" s="10">
        <f t="shared" si="20"/>
        <v>0</v>
      </c>
      <c r="M191" s="122">
        <f t="shared" si="25"/>
        <v>0</v>
      </c>
    </row>
    <row r="192" spans="3:13" x14ac:dyDescent="0.3">
      <c r="C192" s="98" t="str">
        <f>IF('3. Personale_indtast'!C201="","",'3. Personale_indtast'!C201)</f>
        <v/>
      </c>
      <c r="D192" s="24" t="str">
        <f>IF('3. Personale_indtast'!D201="","",'3. Personale_indtast'!D201)</f>
        <v/>
      </c>
      <c r="E192" s="24" t="str">
        <f>IF('3. Personale_indtast'!E201="","",'3. Personale_indtast'!E201)</f>
        <v/>
      </c>
      <c r="F192" s="25">
        <f>IF('3. Personale_indtast'!F201="",0,'3. Personale_indtast'!F201)</f>
        <v>0</v>
      </c>
      <c r="G192" s="24" t="str">
        <f>IF('3. Personale_indtast'!G201="","",'3. Personale_indtast'!G201)</f>
        <v/>
      </c>
      <c r="H192" s="10">
        <f t="shared" si="21"/>
        <v>0</v>
      </c>
      <c r="I192" s="122">
        <f t="shared" si="22"/>
        <v>0</v>
      </c>
      <c r="J192" s="122">
        <f t="shared" si="23"/>
        <v>0</v>
      </c>
      <c r="K192" s="122">
        <f t="shared" si="24"/>
        <v>0</v>
      </c>
      <c r="L192" s="10">
        <f t="shared" si="20"/>
        <v>0</v>
      </c>
      <c r="M192" s="122">
        <f t="shared" si="25"/>
        <v>0</v>
      </c>
    </row>
    <row r="193" spans="3:13" x14ac:dyDescent="0.3">
      <c r="C193" s="98" t="str">
        <f>IF('3. Personale_indtast'!C202="","",'3. Personale_indtast'!C202)</f>
        <v/>
      </c>
      <c r="D193" s="24" t="str">
        <f>IF('3. Personale_indtast'!D202="","",'3. Personale_indtast'!D202)</f>
        <v/>
      </c>
      <c r="E193" s="24" t="str">
        <f>IF('3. Personale_indtast'!E202="","",'3. Personale_indtast'!E202)</f>
        <v/>
      </c>
      <c r="F193" s="25">
        <f>IF('3. Personale_indtast'!F202="",0,'3. Personale_indtast'!F202)</f>
        <v>0</v>
      </c>
      <c r="G193" s="24" t="str">
        <f>IF('3. Personale_indtast'!G202="","",'3. Personale_indtast'!G202)</f>
        <v/>
      </c>
      <c r="H193" s="10">
        <f t="shared" si="21"/>
        <v>0</v>
      </c>
      <c r="I193" s="122">
        <f t="shared" si="22"/>
        <v>0</v>
      </c>
      <c r="J193" s="122">
        <f t="shared" si="23"/>
        <v>0</v>
      </c>
      <c r="K193" s="122">
        <f t="shared" si="24"/>
        <v>0</v>
      </c>
      <c r="L193" s="10">
        <f t="shared" si="20"/>
        <v>0</v>
      </c>
      <c r="M193" s="122">
        <f t="shared" si="25"/>
        <v>0</v>
      </c>
    </row>
    <row r="194" spans="3:13" x14ac:dyDescent="0.3">
      <c r="C194" s="98" t="str">
        <f>IF('3. Personale_indtast'!C203="","",'3. Personale_indtast'!C203)</f>
        <v/>
      </c>
      <c r="D194" s="24" t="str">
        <f>IF('3. Personale_indtast'!D203="","",'3. Personale_indtast'!D203)</f>
        <v/>
      </c>
      <c r="E194" s="24" t="str">
        <f>IF('3. Personale_indtast'!E203="","",'3. Personale_indtast'!E203)</f>
        <v/>
      </c>
      <c r="F194" s="25">
        <f>IF('3. Personale_indtast'!F203="",0,'3. Personale_indtast'!F203)</f>
        <v>0</v>
      </c>
      <c r="G194" s="24" t="str">
        <f>IF('3. Personale_indtast'!G203="","",'3. Personale_indtast'!G203)</f>
        <v/>
      </c>
      <c r="H194" s="10">
        <f t="shared" si="21"/>
        <v>0</v>
      </c>
      <c r="I194" s="122">
        <f t="shared" si="22"/>
        <v>0</v>
      </c>
      <c r="J194" s="122">
        <f t="shared" si="23"/>
        <v>0</v>
      </c>
      <c r="K194" s="122">
        <f t="shared" si="24"/>
        <v>0</v>
      </c>
      <c r="L194" s="10">
        <f t="shared" si="20"/>
        <v>0</v>
      </c>
      <c r="M194" s="122">
        <f t="shared" si="25"/>
        <v>0</v>
      </c>
    </row>
    <row r="195" spans="3:13" x14ac:dyDescent="0.3">
      <c r="C195" s="98" t="str">
        <f>IF('3. Personale_indtast'!C204="","",'3. Personale_indtast'!C204)</f>
        <v/>
      </c>
      <c r="D195" s="24" t="str">
        <f>IF('3. Personale_indtast'!D204="","",'3. Personale_indtast'!D204)</f>
        <v/>
      </c>
      <c r="E195" s="24" t="str">
        <f>IF('3. Personale_indtast'!E204="","",'3. Personale_indtast'!E204)</f>
        <v/>
      </c>
      <c r="F195" s="25">
        <f>IF('3. Personale_indtast'!F204="",0,'3. Personale_indtast'!F204)</f>
        <v>0</v>
      </c>
      <c r="G195" s="24" t="str">
        <f>IF('3. Personale_indtast'!G204="","",'3. Personale_indtast'!G204)</f>
        <v/>
      </c>
      <c r="H195" s="10">
        <f t="shared" si="21"/>
        <v>0</v>
      </c>
      <c r="I195" s="122">
        <f t="shared" si="22"/>
        <v>0</v>
      </c>
      <c r="J195" s="122">
        <f t="shared" si="23"/>
        <v>0</v>
      </c>
      <c r="K195" s="122">
        <f t="shared" si="24"/>
        <v>0</v>
      </c>
      <c r="L195" s="10">
        <f t="shared" si="20"/>
        <v>0</v>
      </c>
      <c r="M195" s="122">
        <f t="shared" si="25"/>
        <v>0</v>
      </c>
    </row>
    <row r="196" spans="3:13" x14ac:dyDescent="0.3">
      <c r="C196" s="98" t="str">
        <f>IF('3. Personale_indtast'!C205="","",'3. Personale_indtast'!C205)</f>
        <v/>
      </c>
      <c r="D196" s="24" t="str">
        <f>IF('3. Personale_indtast'!D205="","",'3. Personale_indtast'!D205)</f>
        <v/>
      </c>
      <c r="E196" s="24" t="str">
        <f>IF('3. Personale_indtast'!E205="","",'3. Personale_indtast'!E205)</f>
        <v/>
      </c>
      <c r="F196" s="25">
        <f>IF('3. Personale_indtast'!F205="",0,'3. Personale_indtast'!F205)</f>
        <v>0</v>
      </c>
      <c r="G196" s="24" t="str">
        <f>IF('3. Personale_indtast'!G205="","",'3. Personale_indtast'!G205)</f>
        <v/>
      </c>
      <c r="H196" s="10">
        <f t="shared" si="21"/>
        <v>0</v>
      </c>
      <c r="I196" s="122">
        <f t="shared" si="22"/>
        <v>0</v>
      </c>
      <c r="J196" s="122">
        <f t="shared" si="23"/>
        <v>0</v>
      </c>
      <c r="K196" s="122">
        <f t="shared" si="24"/>
        <v>0</v>
      </c>
      <c r="L196" s="10">
        <f t="shared" si="20"/>
        <v>0</v>
      </c>
      <c r="M196" s="122">
        <f t="shared" si="25"/>
        <v>0</v>
      </c>
    </row>
    <row r="197" spans="3:13" x14ac:dyDescent="0.3">
      <c r="C197" s="98" t="str">
        <f>IF('3. Personale_indtast'!C206="","",'3. Personale_indtast'!C206)</f>
        <v/>
      </c>
      <c r="D197" s="24" t="str">
        <f>IF('3. Personale_indtast'!D206="","",'3. Personale_indtast'!D206)</f>
        <v/>
      </c>
      <c r="E197" s="24" t="str">
        <f>IF('3. Personale_indtast'!E206="","",'3. Personale_indtast'!E206)</f>
        <v/>
      </c>
      <c r="F197" s="25">
        <f>IF('3. Personale_indtast'!F206="",0,'3. Personale_indtast'!F206)</f>
        <v>0</v>
      </c>
      <c r="G197" s="24" t="str">
        <f>IF('3. Personale_indtast'!G206="","",'3. Personale_indtast'!G206)</f>
        <v/>
      </c>
      <c r="H197" s="10">
        <f t="shared" si="21"/>
        <v>0</v>
      </c>
      <c r="I197" s="122">
        <f t="shared" si="22"/>
        <v>0</v>
      </c>
      <c r="J197" s="122">
        <f t="shared" si="23"/>
        <v>0</v>
      </c>
      <c r="K197" s="122">
        <f t="shared" si="24"/>
        <v>0</v>
      </c>
      <c r="L197" s="10">
        <f t="shared" si="20"/>
        <v>0</v>
      </c>
      <c r="M197" s="122">
        <f t="shared" si="25"/>
        <v>0</v>
      </c>
    </row>
    <row r="198" spans="3:13" x14ac:dyDescent="0.3">
      <c r="C198" s="98" t="str">
        <f>IF('3. Personale_indtast'!C207="","",'3. Personale_indtast'!C207)</f>
        <v/>
      </c>
      <c r="D198" s="24" t="str">
        <f>IF('3. Personale_indtast'!D207="","",'3. Personale_indtast'!D207)</f>
        <v/>
      </c>
      <c r="E198" s="24" t="str">
        <f>IF('3. Personale_indtast'!E207="","",'3. Personale_indtast'!E207)</f>
        <v/>
      </c>
      <c r="F198" s="25">
        <f>IF('3. Personale_indtast'!F207="",0,'3. Personale_indtast'!F207)</f>
        <v>0</v>
      </c>
      <c r="G198" s="24" t="str">
        <f>IF('3. Personale_indtast'!G207="","",'3. Personale_indtast'!G207)</f>
        <v/>
      </c>
      <c r="H198" s="10">
        <f t="shared" si="21"/>
        <v>0</v>
      </c>
      <c r="I198" s="122">
        <f t="shared" si="22"/>
        <v>0</v>
      </c>
      <c r="J198" s="122">
        <f t="shared" si="23"/>
        <v>0</v>
      </c>
      <c r="K198" s="122">
        <f t="shared" si="24"/>
        <v>0</v>
      </c>
      <c r="L198" s="10">
        <f t="shared" si="20"/>
        <v>0</v>
      </c>
      <c r="M198" s="122">
        <f t="shared" si="25"/>
        <v>0</v>
      </c>
    </row>
    <row r="199" spans="3:13" x14ac:dyDescent="0.3">
      <c r="C199" s="98" t="str">
        <f>IF('3. Personale_indtast'!C208="","",'3. Personale_indtast'!C208)</f>
        <v/>
      </c>
      <c r="D199" s="24" t="str">
        <f>IF('3. Personale_indtast'!D208="","",'3. Personale_indtast'!D208)</f>
        <v/>
      </c>
      <c r="E199" s="24" t="str">
        <f>IF('3. Personale_indtast'!E208="","",'3. Personale_indtast'!E208)</f>
        <v/>
      </c>
      <c r="F199" s="25">
        <f>IF('3. Personale_indtast'!F208="",0,'3. Personale_indtast'!F208)</f>
        <v>0</v>
      </c>
      <c r="G199" s="24" t="str">
        <f>IF('3. Personale_indtast'!G208="","",'3. Personale_indtast'!G208)</f>
        <v/>
      </c>
      <c r="H199" s="10">
        <f t="shared" si="21"/>
        <v>0</v>
      </c>
      <c r="I199" s="122">
        <f t="shared" si="22"/>
        <v>0</v>
      </c>
      <c r="J199" s="122">
        <f t="shared" si="23"/>
        <v>0</v>
      </c>
      <c r="K199" s="122">
        <f t="shared" si="24"/>
        <v>0</v>
      </c>
      <c r="L199" s="10">
        <f t="shared" si="20"/>
        <v>0</v>
      </c>
      <c r="M199" s="122">
        <f t="shared" si="25"/>
        <v>0</v>
      </c>
    </row>
    <row r="200" spans="3:13" x14ac:dyDescent="0.3">
      <c r="C200" s="98" t="str">
        <f>IF('3. Personale_indtast'!C209="","",'3. Personale_indtast'!C209)</f>
        <v/>
      </c>
      <c r="D200" s="24" t="str">
        <f>IF('3. Personale_indtast'!D209="","",'3. Personale_indtast'!D209)</f>
        <v/>
      </c>
      <c r="E200" s="24" t="str">
        <f>IF('3. Personale_indtast'!E209="","",'3. Personale_indtast'!E209)</f>
        <v/>
      </c>
      <c r="F200" s="25">
        <f>IF('3. Personale_indtast'!F209="",0,'3. Personale_indtast'!F209)</f>
        <v>0</v>
      </c>
      <c r="G200" s="24" t="str">
        <f>IF('3. Personale_indtast'!G209="","",'3. Personale_indtast'!G209)</f>
        <v/>
      </c>
      <c r="H200" s="10">
        <f t="shared" si="21"/>
        <v>0</v>
      </c>
      <c r="I200" s="122">
        <f t="shared" si="22"/>
        <v>0</v>
      </c>
      <c r="J200" s="122">
        <f t="shared" si="23"/>
        <v>0</v>
      </c>
      <c r="K200" s="122">
        <f t="shared" si="24"/>
        <v>0</v>
      </c>
      <c r="L200" s="10">
        <f t="shared" si="20"/>
        <v>0</v>
      </c>
      <c r="M200" s="122">
        <f t="shared" si="25"/>
        <v>0</v>
      </c>
    </row>
    <row r="201" spans="3:13" x14ac:dyDescent="0.3">
      <c r="C201" s="98" t="str">
        <f>IF('3. Personale_indtast'!C210="","",'3. Personale_indtast'!C210)</f>
        <v/>
      </c>
      <c r="D201" s="24" t="str">
        <f>IF('3. Personale_indtast'!D210="","",'3. Personale_indtast'!D210)</f>
        <v/>
      </c>
      <c r="E201" s="24" t="str">
        <f>IF('3. Personale_indtast'!E210="","",'3. Personale_indtast'!E210)</f>
        <v/>
      </c>
      <c r="F201" s="25">
        <f>IF('3. Personale_indtast'!F210="",0,'3. Personale_indtast'!F210)</f>
        <v>0</v>
      </c>
      <c r="G201" s="24" t="str">
        <f>IF('3. Personale_indtast'!G210="","",'3. Personale_indtast'!G210)</f>
        <v/>
      </c>
      <c r="H201" s="10">
        <f t="shared" si="21"/>
        <v>0</v>
      </c>
      <c r="I201" s="122">
        <f t="shared" si="22"/>
        <v>0</v>
      </c>
      <c r="J201" s="122">
        <f t="shared" si="23"/>
        <v>0</v>
      </c>
      <c r="K201" s="122">
        <f t="shared" si="24"/>
        <v>0</v>
      </c>
      <c r="L201" s="10">
        <f t="shared" si="20"/>
        <v>0</v>
      </c>
      <c r="M201" s="122">
        <f t="shared" si="25"/>
        <v>0</v>
      </c>
    </row>
    <row r="202" spans="3:13" x14ac:dyDescent="0.3">
      <c r="C202" s="98" t="str">
        <f>IF('3. Personale_indtast'!C211="","",'3. Personale_indtast'!C211)</f>
        <v/>
      </c>
      <c r="D202" s="24" t="str">
        <f>IF('3. Personale_indtast'!D211="","",'3. Personale_indtast'!D211)</f>
        <v/>
      </c>
      <c r="E202" s="24" t="str">
        <f>IF('3. Personale_indtast'!E211="","",'3. Personale_indtast'!E211)</f>
        <v/>
      </c>
      <c r="F202" s="25">
        <f>IF('3. Personale_indtast'!F211="",0,'3. Personale_indtast'!F211)</f>
        <v>0</v>
      </c>
      <c r="G202" s="24" t="str">
        <f>IF('3. Personale_indtast'!G211="","",'3. Personale_indtast'!G211)</f>
        <v/>
      </c>
      <c r="H202" s="10">
        <f t="shared" si="21"/>
        <v>0</v>
      </c>
      <c r="I202" s="122">
        <f t="shared" si="22"/>
        <v>0</v>
      </c>
      <c r="J202" s="122">
        <f t="shared" si="23"/>
        <v>0</v>
      </c>
      <c r="K202" s="122">
        <f t="shared" si="24"/>
        <v>0</v>
      </c>
      <c r="L202" s="10">
        <f t="shared" si="20"/>
        <v>0</v>
      </c>
      <c r="M202" s="122">
        <f t="shared" si="25"/>
        <v>0</v>
      </c>
    </row>
    <row r="203" spans="3:13" x14ac:dyDescent="0.3">
      <c r="C203" s="98" t="str">
        <f>IF('3. Personale_indtast'!C212="","",'3. Personale_indtast'!C212)</f>
        <v/>
      </c>
      <c r="D203" s="24" t="str">
        <f>IF('3. Personale_indtast'!D212="","",'3. Personale_indtast'!D212)</f>
        <v/>
      </c>
      <c r="E203" s="24" t="str">
        <f>IF('3. Personale_indtast'!E212="","",'3. Personale_indtast'!E212)</f>
        <v/>
      </c>
      <c r="F203" s="25">
        <f>IF('3. Personale_indtast'!F212="",0,'3. Personale_indtast'!F212)</f>
        <v>0</v>
      </c>
      <c r="G203" s="24" t="str">
        <f>IF('3. Personale_indtast'!G212="","",'3. Personale_indtast'!G212)</f>
        <v/>
      </c>
      <c r="H203" s="10">
        <f t="shared" si="21"/>
        <v>0</v>
      </c>
      <c r="I203" s="122">
        <f t="shared" si="22"/>
        <v>0</v>
      </c>
      <c r="J203" s="122">
        <f t="shared" si="23"/>
        <v>0</v>
      </c>
      <c r="K203" s="122">
        <f t="shared" si="24"/>
        <v>0</v>
      </c>
      <c r="L203" s="10">
        <f t="shared" si="20"/>
        <v>0</v>
      </c>
      <c r="M203" s="122">
        <f t="shared" si="25"/>
        <v>0</v>
      </c>
    </row>
    <row r="204" spans="3:13" x14ac:dyDescent="0.3">
      <c r="C204" s="98" t="str">
        <f>IF('3. Personale_indtast'!C213="","",'3. Personale_indtast'!C213)</f>
        <v/>
      </c>
      <c r="D204" s="24" t="str">
        <f>IF('3. Personale_indtast'!D213="","",'3. Personale_indtast'!D213)</f>
        <v/>
      </c>
      <c r="E204" s="24" t="str">
        <f>IF('3. Personale_indtast'!E213="","",'3. Personale_indtast'!E213)</f>
        <v/>
      </c>
      <c r="F204" s="25">
        <f>IF('3. Personale_indtast'!F213="",0,'3. Personale_indtast'!F213)</f>
        <v>0</v>
      </c>
      <c r="G204" s="24" t="str">
        <f>IF('3. Personale_indtast'!G213="","",'3. Personale_indtast'!G213)</f>
        <v/>
      </c>
      <c r="H204" s="10">
        <f t="shared" si="21"/>
        <v>0</v>
      </c>
      <c r="I204" s="122">
        <f t="shared" si="22"/>
        <v>0</v>
      </c>
      <c r="J204" s="122">
        <f t="shared" si="23"/>
        <v>0</v>
      </c>
      <c r="K204" s="122">
        <f t="shared" si="24"/>
        <v>0</v>
      </c>
      <c r="L204" s="10">
        <f t="shared" si="20"/>
        <v>0</v>
      </c>
      <c r="M204" s="122">
        <f t="shared" si="25"/>
        <v>0</v>
      </c>
    </row>
    <row r="205" spans="3:13" x14ac:dyDescent="0.3">
      <c r="C205" s="98" t="str">
        <f>IF('3. Personale_indtast'!C214="","",'3. Personale_indtast'!C214)</f>
        <v/>
      </c>
      <c r="D205" s="24" t="str">
        <f>IF('3. Personale_indtast'!D214="","",'3. Personale_indtast'!D214)</f>
        <v/>
      </c>
      <c r="E205" s="24" t="str">
        <f>IF('3. Personale_indtast'!E214="","",'3. Personale_indtast'!E214)</f>
        <v/>
      </c>
      <c r="F205" s="25">
        <f>IF('3. Personale_indtast'!F214="",0,'3. Personale_indtast'!F214)</f>
        <v>0</v>
      </c>
      <c r="G205" s="24" t="str">
        <f>IF('3. Personale_indtast'!G214="","",'3. Personale_indtast'!G214)</f>
        <v/>
      </c>
      <c r="H205" s="10">
        <f t="shared" si="21"/>
        <v>0</v>
      </c>
      <c r="I205" s="122">
        <f t="shared" si="22"/>
        <v>0</v>
      </c>
      <c r="J205" s="122">
        <f t="shared" si="23"/>
        <v>0</v>
      </c>
      <c r="K205" s="122">
        <f t="shared" si="24"/>
        <v>0</v>
      </c>
      <c r="L205" s="10">
        <f t="shared" si="20"/>
        <v>0</v>
      </c>
      <c r="M205" s="122">
        <f t="shared" si="25"/>
        <v>0</v>
      </c>
    </row>
    <row r="206" spans="3:13" x14ac:dyDescent="0.3">
      <c r="C206" s="98" t="str">
        <f>IF('3. Personale_indtast'!C215="","",'3. Personale_indtast'!C215)</f>
        <v/>
      </c>
      <c r="D206" s="24" t="str">
        <f>IF('3. Personale_indtast'!D215="","",'3. Personale_indtast'!D215)</f>
        <v/>
      </c>
      <c r="E206" s="24" t="str">
        <f>IF('3. Personale_indtast'!E215="","",'3. Personale_indtast'!E215)</f>
        <v/>
      </c>
      <c r="F206" s="25">
        <f>IF('3. Personale_indtast'!F215="",0,'3. Personale_indtast'!F215)</f>
        <v>0</v>
      </c>
      <c r="G206" s="24" t="str">
        <f>IF('3. Personale_indtast'!G215="","",'3. Personale_indtast'!G215)</f>
        <v/>
      </c>
      <c r="H206" s="10">
        <f t="shared" si="21"/>
        <v>0</v>
      </c>
      <c r="I206" s="122">
        <f t="shared" si="22"/>
        <v>0</v>
      </c>
      <c r="J206" s="122">
        <f t="shared" si="23"/>
        <v>0</v>
      </c>
      <c r="K206" s="122">
        <f t="shared" si="24"/>
        <v>0</v>
      </c>
      <c r="L206" s="10">
        <f t="shared" si="20"/>
        <v>0</v>
      </c>
      <c r="M206" s="122">
        <f t="shared" si="25"/>
        <v>0</v>
      </c>
    </row>
    <row r="207" spans="3:13" x14ac:dyDescent="0.3">
      <c r="C207" s="98" t="str">
        <f>IF('3. Personale_indtast'!C216="","",'3. Personale_indtast'!C216)</f>
        <v/>
      </c>
      <c r="D207" s="24" t="str">
        <f>IF('3. Personale_indtast'!D216="","",'3. Personale_indtast'!D216)</f>
        <v/>
      </c>
      <c r="E207" s="24" t="str">
        <f>IF('3. Personale_indtast'!E216="","",'3. Personale_indtast'!E216)</f>
        <v/>
      </c>
      <c r="F207" s="25">
        <f>IF('3. Personale_indtast'!F216="",0,'3. Personale_indtast'!F216)</f>
        <v>0</v>
      </c>
      <c r="G207" s="24" t="str">
        <f>IF('3. Personale_indtast'!G216="","",'3. Personale_indtast'!G216)</f>
        <v/>
      </c>
      <c r="H207" s="10">
        <f t="shared" si="21"/>
        <v>0</v>
      </c>
      <c r="I207" s="122">
        <f t="shared" si="22"/>
        <v>0</v>
      </c>
      <c r="J207" s="122">
        <f t="shared" si="23"/>
        <v>0</v>
      </c>
      <c r="K207" s="122">
        <f t="shared" si="24"/>
        <v>0</v>
      </c>
      <c r="L207" s="10">
        <f t="shared" si="20"/>
        <v>0</v>
      </c>
      <c r="M207" s="122">
        <f t="shared" si="25"/>
        <v>0</v>
      </c>
    </row>
    <row r="208" spans="3:13" x14ac:dyDescent="0.3">
      <c r="C208" s="98" t="str">
        <f>IF('3. Personale_indtast'!C217="","",'3. Personale_indtast'!C217)</f>
        <v/>
      </c>
      <c r="D208" s="24" t="str">
        <f>IF('3. Personale_indtast'!D217="","",'3. Personale_indtast'!D217)</f>
        <v/>
      </c>
      <c r="E208" s="24" t="str">
        <f>IF('3. Personale_indtast'!E217="","",'3. Personale_indtast'!E217)</f>
        <v/>
      </c>
      <c r="F208" s="25">
        <f>IF('3. Personale_indtast'!F217="",0,'3. Personale_indtast'!F217)</f>
        <v>0</v>
      </c>
      <c r="G208" s="24" t="str">
        <f>IF('3. Personale_indtast'!G217="","",'3. Personale_indtast'!G217)</f>
        <v/>
      </c>
      <c r="H208" s="10">
        <f t="shared" si="21"/>
        <v>0</v>
      </c>
      <c r="I208" s="122">
        <f t="shared" si="22"/>
        <v>0</v>
      </c>
      <c r="J208" s="122">
        <f t="shared" si="23"/>
        <v>0</v>
      </c>
      <c r="K208" s="122">
        <f t="shared" si="24"/>
        <v>0</v>
      </c>
      <c r="L208" s="10">
        <f t="shared" si="20"/>
        <v>0</v>
      </c>
      <c r="M208" s="122">
        <f t="shared" si="25"/>
        <v>0</v>
      </c>
    </row>
    <row r="209" spans="3:13" x14ac:dyDescent="0.3">
      <c r="C209" s="98" t="str">
        <f>IF('3. Personale_indtast'!C218="","",'3. Personale_indtast'!C218)</f>
        <v/>
      </c>
      <c r="D209" s="24" t="str">
        <f>IF('3. Personale_indtast'!D218="","",'3. Personale_indtast'!D218)</f>
        <v/>
      </c>
      <c r="E209" s="24" t="str">
        <f>IF('3. Personale_indtast'!E218="","",'3. Personale_indtast'!E218)</f>
        <v/>
      </c>
      <c r="F209" s="25">
        <f>IF('3. Personale_indtast'!F218="",0,'3. Personale_indtast'!F218)</f>
        <v>0</v>
      </c>
      <c r="G209" s="24" t="str">
        <f>IF('3. Personale_indtast'!G218="","",'3. Personale_indtast'!G218)</f>
        <v/>
      </c>
      <c r="H209" s="10">
        <f t="shared" si="21"/>
        <v>0</v>
      </c>
      <c r="I209" s="122">
        <f t="shared" si="22"/>
        <v>0</v>
      </c>
      <c r="J209" s="122">
        <f t="shared" si="23"/>
        <v>0</v>
      </c>
      <c r="K209" s="122">
        <f t="shared" si="24"/>
        <v>0</v>
      </c>
      <c r="L209" s="10">
        <f t="shared" si="20"/>
        <v>0</v>
      </c>
      <c r="M209" s="122">
        <f t="shared" si="25"/>
        <v>0</v>
      </c>
    </row>
    <row r="210" spans="3:13" x14ac:dyDescent="0.3">
      <c r="C210" s="98" t="str">
        <f>IF('3. Personale_indtast'!C219="","",'3. Personale_indtast'!C219)</f>
        <v/>
      </c>
      <c r="D210" s="24" t="str">
        <f>IF('3. Personale_indtast'!D219="","",'3. Personale_indtast'!D219)</f>
        <v/>
      </c>
      <c r="E210" s="24" t="str">
        <f>IF('3. Personale_indtast'!E219="","",'3. Personale_indtast'!E219)</f>
        <v/>
      </c>
      <c r="F210" s="25">
        <f>IF('3. Personale_indtast'!F219="",0,'3. Personale_indtast'!F219)</f>
        <v>0</v>
      </c>
      <c r="G210" s="24" t="str">
        <f>IF('3. Personale_indtast'!G219="","",'3. Personale_indtast'!G219)</f>
        <v/>
      </c>
      <c r="H210" s="10">
        <f t="shared" si="21"/>
        <v>0</v>
      </c>
      <c r="I210" s="122">
        <f t="shared" si="22"/>
        <v>0</v>
      </c>
      <c r="J210" s="122">
        <f t="shared" si="23"/>
        <v>0</v>
      </c>
      <c r="K210" s="122">
        <f t="shared" si="24"/>
        <v>0</v>
      </c>
      <c r="L210" s="10">
        <f t="shared" si="20"/>
        <v>0</v>
      </c>
      <c r="M210" s="122">
        <f t="shared" si="25"/>
        <v>0</v>
      </c>
    </row>
    <row r="211" spans="3:13" x14ac:dyDescent="0.3">
      <c r="C211" s="98" t="str">
        <f>IF('3. Personale_indtast'!C220="","",'3. Personale_indtast'!C220)</f>
        <v/>
      </c>
      <c r="D211" s="24" t="str">
        <f>IF('3. Personale_indtast'!D220="","",'3. Personale_indtast'!D220)</f>
        <v/>
      </c>
      <c r="E211" s="24" t="str">
        <f>IF('3. Personale_indtast'!E220="","",'3. Personale_indtast'!E220)</f>
        <v/>
      </c>
      <c r="F211" s="25">
        <f>IF('3. Personale_indtast'!F220="",0,'3. Personale_indtast'!F220)</f>
        <v>0</v>
      </c>
      <c r="G211" s="24" t="str">
        <f>IF('3. Personale_indtast'!G220="","",'3. Personale_indtast'!G220)</f>
        <v/>
      </c>
      <c r="H211" s="10">
        <f t="shared" si="21"/>
        <v>0</v>
      </c>
      <c r="I211" s="122">
        <f t="shared" si="22"/>
        <v>0</v>
      </c>
      <c r="J211" s="122">
        <f t="shared" si="23"/>
        <v>0</v>
      </c>
      <c r="K211" s="122">
        <f t="shared" si="24"/>
        <v>0</v>
      </c>
      <c r="L211" s="10">
        <f t="shared" si="20"/>
        <v>0</v>
      </c>
      <c r="M211" s="122">
        <f t="shared" si="25"/>
        <v>0</v>
      </c>
    </row>
    <row r="212" spans="3:13" x14ac:dyDescent="0.3">
      <c r="C212" s="98" t="str">
        <f>IF('3. Personale_indtast'!C221="","",'3. Personale_indtast'!C221)</f>
        <v/>
      </c>
      <c r="D212" s="24" t="str">
        <f>IF('3. Personale_indtast'!D221="","",'3. Personale_indtast'!D221)</f>
        <v/>
      </c>
      <c r="E212" s="24" t="str">
        <f>IF('3. Personale_indtast'!E221="","",'3. Personale_indtast'!E221)</f>
        <v/>
      </c>
      <c r="F212" s="25">
        <f>IF('3. Personale_indtast'!F221="",0,'3. Personale_indtast'!F221)</f>
        <v>0</v>
      </c>
      <c r="G212" s="24" t="str">
        <f>IF('3. Personale_indtast'!G221="","",'3. Personale_indtast'!G221)</f>
        <v/>
      </c>
      <c r="H212" s="10">
        <f t="shared" si="21"/>
        <v>0</v>
      </c>
      <c r="I212" s="122">
        <f t="shared" si="22"/>
        <v>0</v>
      </c>
      <c r="J212" s="122">
        <f t="shared" si="23"/>
        <v>0</v>
      </c>
      <c r="K212" s="122">
        <f t="shared" si="24"/>
        <v>0</v>
      </c>
      <c r="L212" s="10">
        <f t="shared" si="20"/>
        <v>0</v>
      </c>
      <c r="M212" s="122">
        <f t="shared" si="25"/>
        <v>0</v>
      </c>
    </row>
    <row r="213" spans="3:13" x14ac:dyDescent="0.3">
      <c r="C213" s="98" t="str">
        <f>IF('3. Personale_indtast'!C222="","",'3. Personale_indtast'!C222)</f>
        <v/>
      </c>
      <c r="D213" s="24" t="str">
        <f>IF('3. Personale_indtast'!D222="","",'3. Personale_indtast'!D222)</f>
        <v/>
      </c>
      <c r="E213" s="24" t="str">
        <f>IF('3. Personale_indtast'!E222="","",'3. Personale_indtast'!E222)</f>
        <v/>
      </c>
      <c r="F213" s="25">
        <f>IF('3. Personale_indtast'!F222="",0,'3. Personale_indtast'!F222)</f>
        <v>0</v>
      </c>
      <c r="G213" s="24" t="str">
        <f>IF('3. Personale_indtast'!G222="","",'3. Personale_indtast'!G222)</f>
        <v/>
      </c>
      <c r="H213" s="10">
        <f t="shared" si="21"/>
        <v>0</v>
      </c>
      <c r="I213" s="122">
        <f t="shared" si="22"/>
        <v>0</v>
      </c>
      <c r="J213" s="122">
        <f t="shared" si="23"/>
        <v>0</v>
      </c>
      <c r="K213" s="122">
        <f t="shared" si="24"/>
        <v>0</v>
      </c>
      <c r="L213" s="10">
        <f t="shared" si="20"/>
        <v>0</v>
      </c>
      <c r="M213" s="122">
        <f t="shared" si="25"/>
        <v>0</v>
      </c>
    </row>
    <row r="214" spans="3:13" x14ac:dyDescent="0.3">
      <c r="C214" s="98" t="str">
        <f>IF('3. Personale_indtast'!C223="","",'3. Personale_indtast'!C223)</f>
        <v/>
      </c>
      <c r="D214" s="24" t="str">
        <f>IF('3. Personale_indtast'!D223="","",'3. Personale_indtast'!D223)</f>
        <v/>
      </c>
      <c r="E214" s="24" t="str">
        <f>IF('3. Personale_indtast'!E223="","",'3. Personale_indtast'!E223)</f>
        <v/>
      </c>
      <c r="F214" s="25">
        <f>IF('3. Personale_indtast'!F223="",0,'3. Personale_indtast'!F223)</f>
        <v>0</v>
      </c>
      <c r="G214" s="24" t="str">
        <f>IF('3. Personale_indtast'!G223="","",'3. Personale_indtast'!G223)</f>
        <v/>
      </c>
      <c r="H214" s="10">
        <f t="shared" si="21"/>
        <v>0</v>
      </c>
      <c r="I214" s="122">
        <f t="shared" si="22"/>
        <v>0</v>
      </c>
      <c r="J214" s="122">
        <f t="shared" si="23"/>
        <v>0</v>
      </c>
      <c r="K214" s="122">
        <f t="shared" si="24"/>
        <v>0</v>
      </c>
      <c r="L214" s="10">
        <f t="shared" si="20"/>
        <v>0</v>
      </c>
      <c r="M214" s="122">
        <f t="shared" si="25"/>
        <v>0</v>
      </c>
    </row>
    <row r="215" spans="3:13" x14ac:dyDescent="0.3">
      <c r="C215" s="98" t="str">
        <f>IF('3. Personale_indtast'!C224="","",'3. Personale_indtast'!C224)</f>
        <v/>
      </c>
      <c r="D215" s="24" t="str">
        <f>IF('3. Personale_indtast'!D224="","",'3. Personale_indtast'!D224)</f>
        <v/>
      </c>
      <c r="E215" s="24" t="str">
        <f>IF('3. Personale_indtast'!E224="","",'3. Personale_indtast'!E224)</f>
        <v/>
      </c>
      <c r="F215" s="25">
        <f>IF('3. Personale_indtast'!F224="",0,'3. Personale_indtast'!F224)</f>
        <v>0</v>
      </c>
      <c r="G215" s="24" t="str">
        <f>IF('3. Personale_indtast'!G224="","",'3. Personale_indtast'!G224)</f>
        <v/>
      </c>
      <c r="H215" s="10">
        <f t="shared" si="21"/>
        <v>0</v>
      </c>
      <c r="I215" s="122">
        <f t="shared" si="22"/>
        <v>0</v>
      </c>
      <c r="J215" s="122">
        <f t="shared" si="23"/>
        <v>0</v>
      </c>
      <c r="K215" s="122">
        <f t="shared" si="24"/>
        <v>0</v>
      </c>
      <c r="L215" s="10">
        <f t="shared" si="20"/>
        <v>0</v>
      </c>
      <c r="M215" s="122">
        <f t="shared" si="25"/>
        <v>0</v>
      </c>
    </row>
    <row r="216" spans="3:13" x14ac:dyDescent="0.3">
      <c r="C216" s="98" t="str">
        <f>IF('3. Personale_indtast'!C225="","",'3. Personale_indtast'!C225)</f>
        <v/>
      </c>
      <c r="D216" s="24" t="str">
        <f>IF('3. Personale_indtast'!D225="","",'3. Personale_indtast'!D225)</f>
        <v/>
      </c>
      <c r="E216" s="24" t="str">
        <f>IF('3. Personale_indtast'!E225="","",'3. Personale_indtast'!E225)</f>
        <v/>
      </c>
      <c r="F216" s="25">
        <f>IF('3. Personale_indtast'!F225="",0,'3. Personale_indtast'!F225)</f>
        <v>0</v>
      </c>
      <c r="G216" s="24" t="str">
        <f>IF('3. Personale_indtast'!G225="","",'3. Personale_indtast'!G225)</f>
        <v/>
      </c>
      <c r="H216" s="10">
        <f t="shared" si="21"/>
        <v>0</v>
      </c>
      <c r="I216" s="122">
        <f t="shared" si="22"/>
        <v>0</v>
      </c>
      <c r="J216" s="122">
        <f t="shared" si="23"/>
        <v>0</v>
      </c>
      <c r="K216" s="122">
        <f t="shared" si="24"/>
        <v>0</v>
      </c>
      <c r="L216" s="10">
        <f t="shared" si="20"/>
        <v>0</v>
      </c>
      <c r="M216" s="122">
        <f t="shared" si="25"/>
        <v>0</v>
      </c>
    </row>
    <row r="217" spans="3:13" x14ac:dyDescent="0.3">
      <c r="C217" s="98" t="str">
        <f>IF('3. Personale_indtast'!C226="","",'3. Personale_indtast'!C226)</f>
        <v/>
      </c>
      <c r="D217" s="24" t="str">
        <f>IF('3. Personale_indtast'!D226="","",'3. Personale_indtast'!D226)</f>
        <v/>
      </c>
      <c r="E217" s="24" t="str">
        <f>IF('3. Personale_indtast'!E226="","",'3. Personale_indtast'!E226)</f>
        <v/>
      </c>
      <c r="F217" s="25">
        <f>IF('3. Personale_indtast'!F226="",0,'3. Personale_indtast'!F226)</f>
        <v>0</v>
      </c>
      <c r="G217" s="24" t="str">
        <f>IF('3. Personale_indtast'!G226="","",'3. Personale_indtast'!G226)</f>
        <v/>
      </c>
      <c r="H217" s="10">
        <f t="shared" si="21"/>
        <v>0</v>
      </c>
      <c r="I217" s="122">
        <f t="shared" si="22"/>
        <v>0</v>
      </c>
      <c r="J217" s="122">
        <f t="shared" si="23"/>
        <v>0</v>
      </c>
      <c r="K217" s="122">
        <f t="shared" si="24"/>
        <v>0</v>
      </c>
      <c r="L217" s="10">
        <f t="shared" si="20"/>
        <v>0</v>
      </c>
      <c r="M217" s="122">
        <f t="shared" si="25"/>
        <v>0</v>
      </c>
    </row>
    <row r="218" spans="3:13" x14ac:dyDescent="0.3">
      <c r="C218" s="98" t="str">
        <f>IF('3. Personale_indtast'!C227="","",'3. Personale_indtast'!C227)</f>
        <v/>
      </c>
      <c r="D218" s="24" t="str">
        <f>IF('3. Personale_indtast'!D227="","",'3. Personale_indtast'!D227)</f>
        <v/>
      </c>
      <c r="E218" s="24" t="str">
        <f>IF('3. Personale_indtast'!E227="","",'3. Personale_indtast'!E227)</f>
        <v/>
      </c>
      <c r="F218" s="25">
        <f>IF('3. Personale_indtast'!F227="",0,'3. Personale_indtast'!F227)</f>
        <v>0</v>
      </c>
      <c r="G218" s="24" t="str">
        <f>IF('3. Personale_indtast'!G227="","",'3. Personale_indtast'!G227)</f>
        <v/>
      </c>
      <c r="H218" s="10">
        <f t="shared" si="21"/>
        <v>0</v>
      </c>
      <c r="I218" s="122">
        <f t="shared" si="22"/>
        <v>0</v>
      </c>
      <c r="J218" s="122">
        <f t="shared" si="23"/>
        <v>0</v>
      </c>
      <c r="K218" s="122">
        <f t="shared" si="24"/>
        <v>0</v>
      </c>
      <c r="L218" s="10">
        <f t="shared" si="20"/>
        <v>0</v>
      </c>
      <c r="M218" s="122">
        <f t="shared" si="25"/>
        <v>0</v>
      </c>
    </row>
    <row r="219" spans="3:13" x14ac:dyDescent="0.3">
      <c r="C219" s="98" t="str">
        <f>IF('3. Personale_indtast'!C228="","",'3. Personale_indtast'!C228)</f>
        <v/>
      </c>
      <c r="D219" s="24" t="str">
        <f>IF('3. Personale_indtast'!D228="","",'3. Personale_indtast'!D228)</f>
        <v/>
      </c>
      <c r="E219" s="24" t="str">
        <f>IF('3. Personale_indtast'!E228="","",'3. Personale_indtast'!E228)</f>
        <v/>
      </c>
      <c r="F219" s="25">
        <f>IF('3. Personale_indtast'!F228="",0,'3. Personale_indtast'!F228)</f>
        <v>0</v>
      </c>
      <c r="G219" s="24" t="str">
        <f>IF('3. Personale_indtast'!G228="","",'3. Personale_indtast'!G228)</f>
        <v/>
      </c>
      <c r="H219" s="10">
        <f t="shared" si="21"/>
        <v>0</v>
      </c>
      <c r="I219" s="122">
        <f t="shared" si="22"/>
        <v>0</v>
      </c>
      <c r="J219" s="122">
        <f t="shared" si="23"/>
        <v>0</v>
      </c>
      <c r="K219" s="122">
        <f t="shared" si="24"/>
        <v>0</v>
      </c>
      <c r="L219" s="10">
        <f t="shared" si="20"/>
        <v>0</v>
      </c>
      <c r="M219" s="122">
        <f t="shared" si="25"/>
        <v>0</v>
      </c>
    </row>
    <row r="220" spans="3:13" x14ac:dyDescent="0.3">
      <c r="C220" s="98" t="str">
        <f>IF('3. Personale_indtast'!C229="","",'3. Personale_indtast'!C229)</f>
        <v/>
      </c>
      <c r="D220" s="24" t="str">
        <f>IF('3. Personale_indtast'!D229="","",'3. Personale_indtast'!D229)</f>
        <v/>
      </c>
      <c r="E220" s="24" t="str">
        <f>IF('3. Personale_indtast'!E229="","",'3. Personale_indtast'!E229)</f>
        <v/>
      </c>
      <c r="F220" s="25">
        <f>IF('3. Personale_indtast'!F229="",0,'3. Personale_indtast'!F229)</f>
        <v>0</v>
      </c>
      <c r="G220" s="24" t="str">
        <f>IF('3. Personale_indtast'!G229="","",'3. Personale_indtast'!G229)</f>
        <v/>
      </c>
      <c r="H220" s="10">
        <f t="shared" si="21"/>
        <v>0</v>
      </c>
      <c r="I220" s="122">
        <f t="shared" si="22"/>
        <v>0</v>
      </c>
      <c r="J220" s="122">
        <f t="shared" si="23"/>
        <v>0</v>
      </c>
      <c r="K220" s="122">
        <f t="shared" si="24"/>
        <v>0</v>
      </c>
      <c r="L220" s="10">
        <f t="shared" si="20"/>
        <v>0</v>
      </c>
      <c r="M220" s="122">
        <f t="shared" si="25"/>
        <v>0</v>
      </c>
    </row>
    <row r="221" spans="3:13" x14ac:dyDescent="0.3">
      <c r="C221" s="98" t="str">
        <f>IF('3. Personale_indtast'!C230="","",'3. Personale_indtast'!C230)</f>
        <v/>
      </c>
      <c r="D221" s="24" t="str">
        <f>IF('3. Personale_indtast'!D230="","",'3. Personale_indtast'!D230)</f>
        <v/>
      </c>
      <c r="E221" s="24" t="str">
        <f>IF('3. Personale_indtast'!E230="","",'3. Personale_indtast'!E230)</f>
        <v/>
      </c>
      <c r="F221" s="25">
        <f>IF('3. Personale_indtast'!F230="",0,'3. Personale_indtast'!F230)</f>
        <v>0</v>
      </c>
      <c r="G221" s="24" t="str">
        <f>IF('3. Personale_indtast'!G230="","",'3. Personale_indtast'!G230)</f>
        <v/>
      </c>
      <c r="H221" s="10">
        <f t="shared" si="21"/>
        <v>0</v>
      </c>
      <c r="I221" s="122">
        <f t="shared" si="22"/>
        <v>0</v>
      </c>
      <c r="J221" s="122">
        <f t="shared" si="23"/>
        <v>0</v>
      </c>
      <c r="K221" s="122">
        <f t="shared" si="24"/>
        <v>0</v>
      </c>
      <c r="L221" s="10">
        <f t="shared" si="20"/>
        <v>0</v>
      </c>
      <c r="M221" s="122">
        <f t="shared" si="25"/>
        <v>0</v>
      </c>
    </row>
    <row r="222" spans="3:13" x14ac:dyDescent="0.3">
      <c r="C222" s="98" t="str">
        <f>IF('3. Personale_indtast'!C231="","",'3. Personale_indtast'!C231)</f>
        <v/>
      </c>
      <c r="D222" s="24" t="str">
        <f>IF('3. Personale_indtast'!D231="","",'3. Personale_indtast'!D231)</f>
        <v/>
      </c>
      <c r="E222" s="24" t="str">
        <f>IF('3. Personale_indtast'!E231="","",'3. Personale_indtast'!E231)</f>
        <v/>
      </c>
      <c r="F222" s="25">
        <f>IF('3. Personale_indtast'!F231="",0,'3. Personale_indtast'!F231)</f>
        <v>0</v>
      </c>
      <c r="G222" s="24" t="str">
        <f>IF('3. Personale_indtast'!G231="","",'3. Personale_indtast'!G231)</f>
        <v/>
      </c>
      <c r="H222" s="10">
        <f t="shared" si="21"/>
        <v>0</v>
      </c>
      <c r="I222" s="122">
        <f t="shared" si="22"/>
        <v>0</v>
      </c>
      <c r="J222" s="122">
        <f t="shared" si="23"/>
        <v>0</v>
      </c>
      <c r="K222" s="122">
        <f t="shared" si="24"/>
        <v>0</v>
      </c>
      <c r="L222" s="10">
        <f t="shared" si="20"/>
        <v>0</v>
      </c>
      <c r="M222" s="122">
        <f t="shared" si="25"/>
        <v>0</v>
      </c>
    </row>
    <row r="223" spans="3:13" x14ac:dyDescent="0.3">
      <c r="C223" s="98" t="str">
        <f>IF('3. Personale_indtast'!C232="","",'3. Personale_indtast'!C232)</f>
        <v/>
      </c>
      <c r="D223" s="24" t="str">
        <f>IF('3. Personale_indtast'!D232="","",'3. Personale_indtast'!D232)</f>
        <v/>
      </c>
      <c r="E223" s="24" t="str">
        <f>IF('3. Personale_indtast'!E232="","",'3. Personale_indtast'!E232)</f>
        <v/>
      </c>
      <c r="F223" s="25">
        <f>IF('3. Personale_indtast'!F232="",0,'3. Personale_indtast'!F232)</f>
        <v>0</v>
      </c>
      <c r="G223" s="24" t="str">
        <f>IF('3. Personale_indtast'!G232="","",'3. Personale_indtast'!G232)</f>
        <v/>
      </c>
      <c r="H223" s="10">
        <f t="shared" si="21"/>
        <v>0</v>
      </c>
      <c r="I223" s="122">
        <f t="shared" si="22"/>
        <v>0</v>
      </c>
      <c r="J223" s="122">
        <f t="shared" si="23"/>
        <v>0</v>
      </c>
      <c r="K223" s="122">
        <f t="shared" si="24"/>
        <v>0</v>
      </c>
      <c r="L223" s="10">
        <f t="shared" si="20"/>
        <v>0</v>
      </c>
      <c r="M223" s="122">
        <f t="shared" si="25"/>
        <v>0</v>
      </c>
    </row>
    <row r="224" spans="3:13" x14ac:dyDescent="0.3">
      <c r="C224" s="98" t="str">
        <f>IF('3. Personale_indtast'!C233="","",'3. Personale_indtast'!C233)</f>
        <v/>
      </c>
      <c r="D224" s="24" t="str">
        <f>IF('3. Personale_indtast'!D233="","",'3. Personale_indtast'!D233)</f>
        <v/>
      </c>
      <c r="E224" s="24" t="str">
        <f>IF('3. Personale_indtast'!E233="","",'3. Personale_indtast'!E233)</f>
        <v/>
      </c>
      <c r="F224" s="25">
        <f>IF('3. Personale_indtast'!F233="",0,'3. Personale_indtast'!F233)</f>
        <v>0</v>
      </c>
      <c r="G224" s="24" t="str">
        <f>IF('3. Personale_indtast'!G233="","",'3. Personale_indtast'!G233)</f>
        <v/>
      </c>
      <c r="H224" s="10">
        <f t="shared" si="21"/>
        <v>0</v>
      </c>
      <c r="I224" s="122">
        <f t="shared" si="22"/>
        <v>0</v>
      </c>
      <c r="J224" s="122">
        <f t="shared" si="23"/>
        <v>0</v>
      </c>
      <c r="K224" s="122">
        <f t="shared" si="24"/>
        <v>0</v>
      </c>
      <c r="L224" s="10">
        <f t="shared" si="20"/>
        <v>0</v>
      </c>
      <c r="M224" s="122">
        <f t="shared" si="25"/>
        <v>0</v>
      </c>
    </row>
    <row r="225" spans="3:13" x14ac:dyDescent="0.3">
      <c r="C225" s="98" t="str">
        <f>IF('3. Personale_indtast'!C234="","",'3. Personale_indtast'!C234)</f>
        <v/>
      </c>
      <c r="D225" s="24" t="str">
        <f>IF('3. Personale_indtast'!D234="","",'3. Personale_indtast'!D234)</f>
        <v/>
      </c>
      <c r="E225" s="24" t="str">
        <f>IF('3. Personale_indtast'!E234="","",'3. Personale_indtast'!E234)</f>
        <v/>
      </c>
      <c r="F225" s="25">
        <f>IF('3. Personale_indtast'!F234="",0,'3. Personale_indtast'!F234)</f>
        <v>0</v>
      </c>
      <c r="G225" s="24" t="str">
        <f>IF('3. Personale_indtast'!G234="","",'3. Personale_indtast'!G234)</f>
        <v/>
      </c>
      <c r="H225" s="10">
        <f t="shared" si="21"/>
        <v>0</v>
      </c>
      <c r="I225" s="122">
        <f t="shared" si="22"/>
        <v>0</v>
      </c>
      <c r="J225" s="122">
        <f t="shared" si="23"/>
        <v>0</v>
      </c>
      <c r="K225" s="122">
        <f t="shared" si="24"/>
        <v>0</v>
      </c>
      <c r="L225" s="10">
        <f t="shared" si="20"/>
        <v>0</v>
      </c>
      <c r="M225" s="122">
        <f t="shared" si="25"/>
        <v>0</v>
      </c>
    </row>
    <row r="226" spans="3:13" x14ac:dyDescent="0.3">
      <c r="C226" s="98" t="str">
        <f>IF('3. Personale_indtast'!C235="","",'3. Personale_indtast'!C235)</f>
        <v/>
      </c>
      <c r="D226" s="24" t="str">
        <f>IF('3. Personale_indtast'!D235="","",'3. Personale_indtast'!D235)</f>
        <v/>
      </c>
      <c r="E226" s="24" t="str">
        <f>IF('3. Personale_indtast'!E235="","",'3. Personale_indtast'!E235)</f>
        <v/>
      </c>
      <c r="F226" s="25">
        <f>IF('3. Personale_indtast'!F235="",0,'3. Personale_indtast'!F235)</f>
        <v>0</v>
      </c>
      <c r="G226" s="24" t="str">
        <f>IF('3. Personale_indtast'!G235="","",'3. Personale_indtast'!G235)</f>
        <v/>
      </c>
      <c r="H226" s="10">
        <f t="shared" si="21"/>
        <v>0</v>
      </c>
      <c r="I226" s="122">
        <f t="shared" si="22"/>
        <v>0</v>
      </c>
      <c r="J226" s="122">
        <f t="shared" si="23"/>
        <v>0</v>
      </c>
      <c r="K226" s="122">
        <f t="shared" si="24"/>
        <v>0</v>
      </c>
      <c r="L226" s="10">
        <f t="shared" si="20"/>
        <v>0</v>
      </c>
      <c r="M226" s="122">
        <f t="shared" si="25"/>
        <v>0</v>
      </c>
    </row>
    <row r="227" spans="3:13" x14ac:dyDescent="0.3">
      <c r="C227" s="98" t="str">
        <f>IF('3. Personale_indtast'!C236="","",'3. Personale_indtast'!C236)</f>
        <v/>
      </c>
      <c r="D227" s="24" t="str">
        <f>IF('3. Personale_indtast'!D236="","",'3. Personale_indtast'!D236)</f>
        <v/>
      </c>
      <c r="E227" s="24" t="str">
        <f>IF('3. Personale_indtast'!E236="","",'3. Personale_indtast'!E236)</f>
        <v/>
      </c>
      <c r="F227" s="25">
        <f>IF('3. Personale_indtast'!F236="",0,'3. Personale_indtast'!F236)</f>
        <v>0</v>
      </c>
      <c r="G227" s="24" t="str">
        <f>IF('3. Personale_indtast'!G236="","",'3. Personale_indtast'!G236)</f>
        <v/>
      </c>
      <c r="H227" s="10">
        <f t="shared" si="21"/>
        <v>0</v>
      </c>
      <c r="I227" s="122">
        <f t="shared" si="22"/>
        <v>0</v>
      </c>
      <c r="J227" s="122">
        <f t="shared" si="23"/>
        <v>0</v>
      </c>
      <c r="K227" s="122">
        <f t="shared" si="24"/>
        <v>0</v>
      </c>
      <c r="L227" s="10">
        <f t="shared" si="20"/>
        <v>0</v>
      </c>
      <c r="M227" s="122">
        <f t="shared" si="25"/>
        <v>0</v>
      </c>
    </row>
    <row r="228" spans="3:13" x14ac:dyDescent="0.3">
      <c r="C228" s="98" t="str">
        <f>IF('3. Personale_indtast'!C237="","",'3. Personale_indtast'!C237)</f>
        <v/>
      </c>
      <c r="D228" s="24" t="str">
        <f>IF('3. Personale_indtast'!D237="","",'3. Personale_indtast'!D237)</f>
        <v/>
      </c>
      <c r="E228" s="24" t="str">
        <f>IF('3. Personale_indtast'!E237="","",'3. Personale_indtast'!E237)</f>
        <v/>
      </c>
      <c r="F228" s="25">
        <f>IF('3. Personale_indtast'!F237="",0,'3. Personale_indtast'!F237)</f>
        <v>0</v>
      </c>
      <c r="G228" s="24" t="str">
        <f>IF('3. Personale_indtast'!G237="","",'3. Personale_indtast'!G237)</f>
        <v/>
      </c>
      <c r="H228" s="10">
        <f t="shared" si="21"/>
        <v>0</v>
      </c>
      <c r="I228" s="122">
        <f t="shared" si="22"/>
        <v>0</v>
      </c>
      <c r="J228" s="122">
        <f t="shared" si="23"/>
        <v>0</v>
      </c>
      <c r="K228" s="122">
        <f t="shared" si="24"/>
        <v>0</v>
      </c>
      <c r="L228" s="10">
        <f t="shared" si="20"/>
        <v>0</v>
      </c>
      <c r="M228" s="122">
        <f t="shared" si="25"/>
        <v>0</v>
      </c>
    </row>
    <row r="229" spans="3:13" x14ac:dyDescent="0.3">
      <c r="C229" s="98" t="str">
        <f>IF('3. Personale_indtast'!C238="","",'3. Personale_indtast'!C238)</f>
        <v/>
      </c>
      <c r="D229" s="24" t="str">
        <f>IF('3. Personale_indtast'!D238="","",'3. Personale_indtast'!D238)</f>
        <v/>
      </c>
      <c r="E229" s="24" t="str">
        <f>IF('3. Personale_indtast'!E238="","",'3. Personale_indtast'!E238)</f>
        <v/>
      </c>
      <c r="F229" s="25">
        <f>IF('3. Personale_indtast'!F238="",0,'3. Personale_indtast'!F238)</f>
        <v>0</v>
      </c>
      <c r="G229" s="24" t="str">
        <f>IF('3. Personale_indtast'!G238="","",'3. Personale_indtast'!G238)</f>
        <v/>
      </c>
      <c r="H229" s="10">
        <f t="shared" si="21"/>
        <v>0</v>
      </c>
      <c r="I229" s="122">
        <f t="shared" si="22"/>
        <v>0</v>
      </c>
      <c r="J229" s="122">
        <f t="shared" si="23"/>
        <v>0</v>
      </c>
      <c r="K229" s="122">
        <f t="shared" si="24"/>
        <v>0</v>
      </c>
      <c r="L229" s="10">
        <f t="shared" ref="L229:L292" si="26">(IF(Inst_typ="Vuggestue",K229,IF(OR(Inst_typ="Aldersintegreret institution",Inst_typ="Vug og BH",Inst_typ="Kombi"),K229*andel_vugp,0)))</f>
        <v>0</v>
      </c>
      <c r="M229" s="122">
        <f t="shared" si="25"/>
        <v>0</v>
      </c>
    </row>
    <row r="230" spans="3:13" x14ac:dyDescent="0.3">
      <c r="C230" s="98" t="str">
        <f>IF('3. Personale_indtast'!C239="","",'3. Personale_indtast'!C239)</f>
        <v/>
      </c>
      <c r="D230" s="24" t="str">
        <f>IF('3. Personale_indtast'!D239="","",'3. Personale_indtast'!D239)</f>
        <v/>
      </c>
      <c r="E230" s="24" t="str">
        <f>IF('3. Personale_indtast'!E239="","",'3. Personale_indtast'!E239)</f>
        <v/>
      </c>
      <c r="F230" s="25">
        <f>IF('3. Personale_indtast'!F239="",0,'3. Personale_indtast'!F239)</f>
        <v>0</v>
      </c>
      <c r="G230" s="24" t="str">
        <f>IF('3. Personale_indtast'!G239="","",'3. Personale_indtast'!G239)</f>
        <v/>
      </c>
      <c r="H230" s="10">
        <f t="shared" si="21"/>
        <v>0</v>
      </c>
      <c r="I230" s="122">
        <f t="shared" si="22"/>
        <v>0</v>
      </c>
      <c r="J230" s="122">
        <f t="shared" si="23"/>
        <v>0</v>
      </c>
      <c r="K230" s="122">
        <f t="shared" si="24"/>
        <v>0</v>
      </c>
      <c r="L230" s="10">
        <f t="shared" si="26"/>
        <v>0</v>
      </c>
      <c r="M230" s="122">
        <f t="shared" si="25"/>
        <v>0</v>
      </c>
    </row>
    <row r="231" spans="3:13" x14ac:dyDescent="0.3">
      <c r="C231" s="98" t="str">
        <f>IF('3. Personale_indtast'!C240="","",'3. Personale_indtast'!C240)</f>
        <v/>
      </c>
      <c r="D231" s="24" t="str">
        <f>IF('3. Personale_indtast'!D240="","",'3. Personale_indtast'!D240)</f>
        <v/>
      </c>
      <c r="E231" s="24" t="str">
        <f>IF('3. Personale_indtast'!E240="","",'3. Personale_indtast'!E240)</f>
        <v/>
      </c>
      <c r="F231" s="25">
        <f>IF('3. Personale_indtast'!F240="",0,'3. Personale_indtast'!F240)</f>
        <v>0</v>
      </c>
      <c r="G231" s="24" t="str">
        <f>IF('3. Personale_indtast'!G240="","",'3. Personale_indtast'!G240)</f>
        <v/>
      </c>
      <c r="H231" s="10">
        <f t="shared" ref="H231:H294" si="27">F231*52/år_dage</f>
        <v>0</v>
      </c>
      <c r="I231" s="122">
        <f t="shared" ref="I231:I294" si="28">IF(OR(D231="",E231=""),0,E231-D231+1)</f>
        <v>0</v>
      </c>
      <c r="J231" s="122">
        <f t="shared" ref="J231:J294" si="29">IF(G231="",0,IF(G231="Leder",0.85,IF(G231="Pædagogstuderende",0.43,IF(G231="PAU-elev",0.24,1))))</f>
        <v>0</v>
      </c>
      <c r="K231" s="122">
        <f t="shared" ref="K231:K294" si="30">(I231*J231)*H231/1924</f>
        <v>0</v>
      </c>
      <c r="L231" s="10">
        <f t="shared" si="26"/>
        <v>0</v>
      </c>
      <c r="M231" s="122">
        <f t="shared" ref="M231:M294" si="31">(IF(Inst_typ="Børnehave",K231,IF(OR(Inst_typ="Aldersintegreret institution",Inst_typ="Vug og BH",Inst_typ="Kombi"),K231*andel_bhp,0)))</f>
        <v>0</v>
      </c>
    </row>
    <row r="232" spans="3:13" x14ac:dyDescent="0.3">
      <c r="C232" s="98" t="str">
        <f>IF('3. Personale_indtast'!C241="","",'3. Personale_indtast'!C241)</f>
        <v/>
      </c>
      <c r="D232" s="24" t="str">
        <f>IF('3. Personale_indtast'!D241="","",'3. Personale_indtast'!D241)</f>
        <v/>
      </c>
      <c r="E232" s="24" t="str">
        <f>IF('3. Personale_indtast'!E241="","",'3. Personale_indtast'!E241)</f>
        <v/>
      </c>
      <c r="F232" s="25">
        <f>IF('3. Personale_indtast'!F241="",0,'3. Personale_indtast'!F241)</f>
        <v>0</v>
      </c>
      <c r="G232" s="24" t="str">
        <f>IF('3. Personale_indtast'!G241="","",'3. Personale_indtast'!G241)</f>
        <v/>
      </c>
      <c r="H232" s="10">
        <f t="shared" si="27"/>
        <v>0</v>
      </c>
      <c r="I232" s="122">
        <f t="shared" si="28"/>
        <v>0</v>
      </c>
      <c r="J232" s="122">
        <f t="shared" si="29"/>
        <v>0</v>
      </c>
      <c r="K232" s="122">
        <f t="shared" si="30"/>
        <v>0</v>
      </c>
      <c r="L232" s="10">
        <f t="shared" si="26"/>
        <v>0</v>
      </c>
      <c r="M232" s="122">
        <f t="shared" si="31"/>
        <v>0</v>
      </c>
    </row>
    <row r="233" spans="3:13" x14ac:dyDescent="0.3">
      <c r="C233" s="98" t="str">
        <f>IF('3. Personale_indtast'!C242="","",'3. Personale_indtast'!C242)</f>
        <v/>
      </c>
      <c r="D233" s="24" t="str">
        <f>IF('3. Personale_indtast'!D242="","",'3. Personale_indtast'!D242)</f>
        <v/>
      </c>
      <c r="E233" s="24" t="str">
        <f>IF('3. Personale_indtast'!E242="","",'3. Personale_indtast'!E242)</f>
        <v/>
      </c>
      <c r="F233" s="25">
        <f>IF('3. Personale_indtast'!F242="",0,'3. Personale_indtast'!F242)</f>
        <v>0</v>
      </c>
      <c r="G233" s="24" t="str">
        <f>IF('3. Personale_indtast'!G242="","",'3. Personale_indtast'!G242)</f>
        <v/>
      </c>
      <c r="H233" s="10">
        <f t="shared" si="27"/>
        <v>0</v>
      </c>
      <c r="I233" s="122">
        <f t="shared" si="28"/>
        <v>0</v>
      </c>
      <c r="J233" s="122">
        <f t="shared" si="29"/>
        <v>0</v>
      </c>
      <c r="K233" s="122">
        <f t="shared" si="30"/>
        <v>0</v>
      </c>
      <c r="L233" s="10">
        <f t="shared" si="26"/>
        <v>0</v>
      </c>
      <c r="M233" s="122">
        <f t="shared" si="31"/>
        <v>0</v>
      </c>
    </row>
    <row r="234" spans="3:13" x14ac:dyDescent="0.3">
      <c r="C234" s="98" t="str">
        <f>IF('3. Personale_indtast'!C243="","",'3. Personale_indtast'!C243)</f>
        <v/>
      </c>
      <c r="D234" s="24" t="str">
        <f>IF('3. Personale_indtast'!D243="","",'3. Personale_indtast'!D243)</f>
        <v/>
      </c>
      <c r="E234" s="24" t="str">
        <f>IF('3. Personale_indtast'!E243="","",'3. Personale_indtast'!E243)</f>
        <v/>
      </c>
      <c r="F234" s="25">
        <f>IF('3. Personale_indtast'!F243="",0,'3. Personale_indtast'!F243)</f>
        <v>0</v>
      </c>
      <c r="G234" s="24" t="str">
        <f>IF('3. Personale_indtast'!G243="","",'3. Personale_indtast'!G243)</f>
        <v/>
      </c>
      <c r="H234" s="10">
        <f t="shared" si="27"/>
        <v>0</v>
      </c>
      <c r="I234" s="122">
        <f t="shared" si="28"/>
        <v>0</v>
      </c>
      <c r="J234" s="122">
        <f t="shared" si="29"/>
        <v>0</v>
      </c>
      <c r="K234" s="122">
        <f t="shared" si="30"/>
        <v>0</v>
      </c>
      <c r="L234" s="10">
        <f t="shared" si="26"/>
        <v>0</v>
      </c>
      <c r="M234" s="122">
        <f t="shared" si="31"/>
        <v>0</v>
      </c>
    </row>
    <row r="235" spans="3:13" x14ac:dyDescent="0.3">
      <c r="C235" s="98" t="str">
        <f>IF('3. Personale_indtast'!C244="","",'3. Personale_indtast'!C244)</f>
        <v/>
      </c>
      <c r="D235" s="24" t="str">
        <f>IF('3. Personale_indtast'!D244="","",'3. Personale_indtast'!D244)</f>
        <v/>
      </c>
      <c r="E235" s="24" t="str">
        <f>IF('3. Personale_indtast'!E244="","",'3. Personale_indtast'!E244)</f>
        <v/>
      </c>
      <c r="F235" s="25">
        <f>IF('3. Personale_indtast'!F244="",0,'3. Personale_indtast'!F244)</f>
        <v>0</v>
      </c>
      <c r="G235" s="24" t="str">
        <f>IF('3. Personale_indtast'!G244="","",'3. Personale_indtast'!G244)</f>
        <v/>
      </c>
      <c r="H235" s="10">
        <f t="shared" si="27"/>
        <v>0</v>
      </c>
      <c r="I235" s="122">
        <f t="shared" si="28"/>
        <v>0</v>
      </c>
      <c r="J235" s="122">
        <f t="shared" si="29"/>
        <v>0</v>
      </c>
      <c r="K235" s="122">
        <f t="shared" si="30"/>
        <v>0</v>
      </c>
      <c r="L235" s="10">
        <f t="shared" si="26"/>
        <v>0</v>
      </c>
      <c r="M235" s="122">
        <f t="shared" si="31"/>
        <v>0</v>
      </c>
    </row>
    <row r="236" spans="3:13" x14ac:dyDescent="0.3">
      <c r="C236" s="98" t="str">
        <f>IF('3. Personale_indtast'!C245="","",'3. Personale_indtast'!C245)</f>
        <v/>
      </c>
      <c r="D236" s="24" t="str">
        <f>IF('3. Personale_indtast'!D245="","",'3. Personale_indtast'!D245)</f>
        <v/>
      </c>
      <c r="E236" s="24" t="str">
        <f>IF('3. Personale_indtast'!E245="","",'3. Personale_indtast'!E245)</f>
        <v/>
      </c>
      <c r="F236" s="25">
        <f>IF('3. Personale_indtast'!F245="",0,'3. Personale_indtast'!F245)</f>
        <v>0</v>
      </c>
      <c r="G236" s="24" t="str">
        <f>IF('3. Personale_indtast'!G245="","",'3. Personale_indtast'!G245)</f>
        <v/>
      </c>
      <c r="H236" s="10">
        <f t="shared" si="27"/>
        <v>0</v>
      </c>
      <c r="I236" s="122">
        <f t="shared" si="28"/>
        <v>0</v>
      </c>
      <c r="J236" s="122">
        <f t="shared" si="29"/>
        <v>0</v>
      </c>
      <c r="K236" s="122">
        <f t="shared" si="30"/>
        <v>0</v>
      </c>
      <c r="L236" s="10">
        <f t="shared" si="26"/>
        <v>0</v>
      </c>
      <c r="M236" s="122">
        <f t="shared" si="31"/>
        <v>0</v>
      </c>
    </row>
    <row r="237" spans="3:13" x14ac:dyDescent="0.3">
      <c r="C237" s="98" t="str">
        <f>IF('3. Personale_indtast'!C246="","",'3. Personale_indtast'!C246)</f>
        <v/>
      </c>
      <c r="D237" s="24" t="str">
        <f>IF('3. Personale_indtast'!D246="","",'3. Personale_indtast'!D246)</f>
        <v/>
      </c>
      <c r="E237" s="24" t="str">
        <f>IF('3. Personale_indtast'!E246="","",'3. Personale_indtast'!E246)</f>
        <v/>
      </c>
      <c r="F237" s="25">
        <f>IF('3. Personale_indtast'!F246="",0,'3. Personale_indtast'!F246)</f>
        <v>0</v>
      </c>
      <c r="G237" s="24" t="str">
        <f>IF('3. Personale_indtast'!G246="","",'3. Personale_indtast'!G246)</f>
        <v/>
      </c>
      <c r="H237" s="10">
        <f t="shared" si="27"/>
        <v>0</v>
      </c>
      <c r="I237" s="122">
        <f t="shared" si="28"/>
        <v>0</v>
      </c>
      <c r="J237" s="122">
        <f t="shared" si="29"/>
        <v>0</v>
      </c>
      <c r="K237" s="122">
        <f t="shared" si="30"/>
        <v>0</v>
      </c>
      <c r="L237" s="10">
        <f t="shared" si="26"/>
        <v>0</v>
      </c>
      <c r="M237" s="122">
        <f t="shared" si="31"/>
        <v>0</v>
      </c>
    </row>
    <row r="238" spans="3:13" x14ac:dyDescent="0.3">
      <c r="C238" s="98" t="str">
        <f>IF('3. Personale_indtast'!C247="","",'3. Personale_indtast'!C247)</f>
        <v/>
      </c>
      <c r="D238" s="24" t="str">
        <f>IF('3. Personale_indtast'!D247="","",'3. Personale_indtast'!D247)</f>
        <v/>
      </c>
      <c r="E238" s="24" t="str">
        <f>IF('3. Personale_indtast'!E247="","",'3. Personale_indtast'!E247)</f>
        <v/>
      </c>
      <c r="F238" s="25">
        <f>IF('3. Personale_indtast'!F247="",0,'3. Personale_indtast'!F247)</f>
        <v>0</v>
      </c>
      <c r="G238" s="24" t="str">
        <f>IF('3. Personale_indtast'!G247="","",'3. Personale_indtast'!G247)</f>
        <v/>
      </c>
      <c r="H238" s="10">
        <f t="shared" si="27"/>
        <v>0</v>
      </c>
      <c r="I238" s="122">
        <f t="shared" si="28"/>
        <v>0</v>
      </c>
      <c r="J238" s="122">
        <f t="shared" si="29"/>
        <v>0</v>
      </c>
      <c r="K238" s="122">
        <f t="shared" si="30"/>
        <v>0</v>
      </c>
      <c r="L238" s="10">
        <f t="shared" si="26"/>
        <v>0</v>
      </c>
      <c r="M238" s="122">
        <f t="shared" si="31"/>
        <v>0</v>
      </c>
    </row>
    <row r="239" spans="3:13" x14ac:dyDescent="0.3">
      <c r="C239" s="98" t="str">
        <f>IF('3. Personale_indtast'!C248="","",'3. Personale_indtast'!C248)</f>
        <v/>
      </c>
      <c r="D239" s="24" t="str">
        <f>IF('3. Personale_indtast'!D248="","",'3. Personale_indtast'!D248)</f>
        <v/>
      </c>
      <c r="E239" s="24" t="str">
        <f>IF('3. Personale_indtast'!E248="","",'3. Personale_indtast'!E248)</f>
        <v/>
      </c>
      <c r="F239" s="25">
        <f>IF('3. Personale_indtast'!F248="",0,'3. Personale_indtast'!F248)</f>
        <v>0</v>
      </c>
      <c r="G239" s="24" t="str">
        <f>IF('3. Personale_indtast'!G248="","",'3. Personale_indtast'!G248)</f>
        <v/>
      </c>
      <c r="H239" s="10">
        <f t="shared" si="27"/>
        <v>0</v>
      </c>
      <c r="I239" s="122">
        <f t="shared" si="28"/>
        <v>0</v>
      </c>
      <c r="J239" s="122">
        <f t="shared" si="29"/>
        <v>0</v>
      </c>
      <c r="K239" s="122">
        <f t="shared" si="30"/>
        <v>0</v>
      </c>
      <c r="L239" s="10">
        <f t="shared" si="26"/>
        <v>0</v>
      </c>
      <c r="M239" s="122">
        <f t="shared" si="31"/>
        <v>0</v>
      </c>
    </row>
    <row r="240" spans="3:13" x14ac:dyDescent="0.3">
      <c r="C240" s="98" t="str">
        <f>IF('3. Personale_indtast'!C249="","",'3. Personale_indtast'!C249)</f>
        <v/>
      </c>
      <c r="D240" s="24" t="str">
        <f>IF('3. Personale_indtast'!D249="","",'3. Personale_indtast'!D249)</f>
        <v/>
      </c>
      <c r="E240" s="24" t="str">
        <f>IF('3. Personale_indtast'!E249="","",'3. Personale_indtast'!E249)</f>
        <v/>
      </c>
      <c r="F240" s="25">
        <f>IF('3. Personale_indtast'!F249="",0,'3. Personale_indtast'!F249)</f>
        <v>0</v>
      </c>
      <c r="G240" s="24" t="str">
        <f>IF('3. Personale_indtast'!G249="","",'3. Personale_indtast'!G249)</f>
        <v/>
      </c>
      <c r="H240" s="10">
        <f t="shared" si="27"/>
        <v>0</v>
      </c>
      <c r="I240" s="122">
        <f t="shared" si="28"/>
        <v>0</v>
      </c>
      <c r="J240" s="122">
        <f t="shared" si="29"/>
        <v>0</v>
      </c>
      <c r="K240" s="122">
        <f t="shared" si="30"/>
        <v>0</v>
      </c>
      <c r="L240" s="10">
        <f t="shared" si="26"/>
        <v>0</v>
      </c>
      <c r="M240" s="122">
        <f t="shared" si="31"/>
        <v>0</v>
      </c>
    </row>
    <row r="241" spans="3:13" x14ac:dyDescent="0.3">
      <c r="C241" s="98" t="str">
        <f>IF('3. Personale_indtast'!C250="","",'3. Personale_indtast'!C250)</f>
        <v/>
      </c>
      <c r="D241" s="24" t="str">
        <f>IF('3. Personale_indtast'!D250="","",'3. Personale_indtast'!D250)</f>
        <v/>
      </c>
      <c r="E241" s="24" t="str">
        <f>IF('3. Personale_indtast'!E250="","",'3. Personale_indtast'!E250)</f>
        <v/>
      </c>
      <c r="F241" s="25">
        <f>IF('3. Personale_indtast'!F250="",0,'3. Personale_indtast'!F250)</f>
        <v>0</v>
      </c>
      <c r="G241" s="24" t="str">
        <f>IF('3. Personale_indtast'!G250="","",'3. Personale_indtast'!G250)</f>
        <v/>
      </c>
      <c r="H241" s="10">
        <f t="shared" si="27"/>
        <v>0</v>
      </c>
      <c r="I241" s="122">
        <f t="shared" si="28"/>
        <v>0</v>
      </c>
      <c r="J241" s="122">
        <f t="shared" si="29"/>
        <v>0</v>
      </c>
      <c r="K241" s="122">
        <f t="shared" si="30"/>
        <v>0</v>
      </c>
      <c r="L241" s="10">
        <f t="shared" si="26"/>
        <v>0</v>
      </c>
      <c r="M241" s="122">
        <f t="shared" si="31"/>
        <v>0</v>
      </c>
    </row>
    <row r="242" spans="3:13" x14ac:dyDescent="0.3">
      <c r="C242" s="98" t="str">
        <f>IF('3. Personale_indtast'!C251="","",'3. Personale_indtast'!C251)</f>
        <v/>
      </c>
      <c r="D242" s="24" t="str">
        <f>IF('3. Personale_indtast'!D251="","",'3. Personale_indtast'!D251)</f>
        <v/>
      </c>
      <c r="E242" s="24" t="str">
        <f>IF('3. Personale_indtast'!E251="","",'3. Personale_indtast'!E251)</f>
        <v/>
      </c>
      <c r="F242" s="25">
        <f>IF('3. Personale_indtast'!F251="",0,'3. Personale_indtast'!F251)</f>
        <v>0</v>
      </c>
      <c r="G242" s="24" t="str">
        <f>IF('3. Personale_indtast'!G251="","",'3. Personale_indtast'!G251)</f>
        <v/>
      </c>
      <c r="H242" s="10">
        <f t="shared" si="27"/>
        <v>0</v>
      </c>
      <c r="I242" s="122">
        <f t="shared" si="28"/>
        <v>0</v>
      </c>
      <c r="J242" s="122">
        <f t="shared" si="29"/>
        <v>0</v>
      </c>
      <c r="K242" s="122">
        <f t="shared" si="30"/>
        <v>0</v>
      </c>
      <c r="L242" s="10">
        <f t="shared" si="26"/>
        <v>0</v>
      </c>
      <c r="M242" s="122">
        <f t="shared" si="31"/>
        <v>0</v>
      </c>
    </row>
    <row r="243" spans="3:13" x14ac:dyDescent="0.3">
      <c r="C243" s="98" t="str">
        <f>IF('3. Personale_indtast'!C252="","",'3. Personale_indtast'!C252)</f>
        <v/>
      </c>
      <c r="D243" s="24" t="str">
        <f>IF('3. Personale_indtast'!D252="","",'3. Personale_indtast'!D252)</f>
        <v/>
      </c>
      <c r="E243" s="24" t="str">
        <f>IF('3. Personale_indtast'!E252="","",'3. Personale_indtast'!E252)</f>
        <v/>
      </c>
      <c r="F243" s="25">
        <f>IF('3. Personale_indtast'!F252="",0,'3. Personale_indtast'!F252)</f>
        <v>0</v>
      </c>
      <c r="G243" s="24" t="str">
        <f>IF('3. Personale_indtast'!G252="","",'3. Personale_indtast'!G252)</f>
        <v/>
      </c>
      <c r="H243" s="10">
        <f t="shared" si="27"/>
        <v>0</v>
      </c>
      <c r="I243" s="122">
        <f t="shared" si="28"/>
        <v>0</v>
      </c>
      <c r="J243" s="122">
        <f t="shared" si="29"/>
        <v>0</v>
      </c>
      <c r="K243" s="122">
        <f t="shared" si="30"/>
        <v>0</v>
      </c>
      <c r="L243" s="10">
        <f t="shared" si="26"/>
        <v>0</v>
      </c>
      <c r="M243" s="122">
        <f t="shared" si="31"/>
        <v>0</v>
      </c>
    </row>
    <row r="244" spans="3:13" x14ac:dyDescent="0.3">
      <c r="C244" s="98" t="str">
        <f>IF('3. Personale_indtast'!C253="","",'3. Personale_indtast'!C253)</f>
        <v/>
      </c>
      <c r="D244" s="24" t="str">
        <f>IF('3. Personale_indtast'!D253="","",'3. Personale_indtast'!D253)</f>
        <v/>
      </c>
      <c r="E244" s="24" t="str">
        <f>IF('3. Personale_indtast'!E253="","",'3. Personale_indtast'!E253)</f>
        <v/>
      </c>
      <c r="F244" s="25">
        <f>IF('3. Personale_indtast'!F253="",0,'3. Personale_indtast'!F253)</f>
        <v>0</v>
      </c>
      <c r="G244" s="24" t="str">
        <f>IF('3. Personale_indtast'!G253="","",'3. Personale_indtast'!G253)</f>
        <v/>
      </c>
      <c r="H244" s="10">
        <f t="shared" si="27"/>
        <v>0</v>
      </c>
      <c r="I244" s="122">
        <f t="shared" si="28"/>
        <v>0</v>
      </c>
      <c r="J244" s="122">
        <f t="shared" si="29"/>
        <v>0</v>
      </c>
      <c r="K244" s="122">
        <f t="shared" si="30"/>
        <v>0</v>
      </c>
      <c r="L244" s="10">
        <f t="shared" si="26"/>
        <v>0</v>
      </c>
      <c r="M244" s="122">
        <f t="shared" si="31"/>
        <v>0</v>
      </c>
    </row>
    <row r="245" spans="3:13" x14ac:dyDescent="0.3">
      <c r="C245" s="98" t="str">
        <f>IF('3. Personale_indtast'!C254="","",'3. Personale_indtast'!C254)</f>
        <v/>
      </c>
      <c r="D245" s="24" t="str">
        <f>IF('3. Personale_indtast'!D254="","",'3. Personale_indtast'!D254)</f>
        <v/>
      </c>
      <c r="E245" s="24" t="str">
        <f>IF('3. Personale_indtast'!E254="","",'3. Personale_indtast'!E254)</f>
        <v/>
      </c>
      <c r="F245" s="25">
        <f>IF('3. Personale_indtast'!F254="",0,'3. Personale_indtast'!F254)</f>
        <v>0</v>
      </c>
      <c r="G245" s="24" t="str">
        <f>IF('3. Personale_indtast'!G254="","",'3. Personale_indtast'!G254)</f>
        <v/>
      </c>
      <c r="H245" s="10">
        <f t="shared" si="27"/>
        <v>0</v>
      </c>
      <c r="I245" s="122">
        <f t="shared" si="28"/>
        <v>0</v>
      </c>
      <c r="J245" s="122">
        <f t="shared" si="29"/>
        <v>0</v>
      </c>
      <c r="K245" s="122">
        <f t="shared" si="30"/>
        <v>0</v>
      </c>
      <c r="L245" s="10">
        <f t="shared" si="26"/>
        <v>0</v>
      </c>
      <c r="M245" s="122">
        <f t="shared" si="31"/>
        <v>0</v>
      </c>
    </row>
    <row r="246" spans="3:13" x14ac:dyDescent="0.3">
      <c r="C246" s="98" t="str">
        <f>IF('3. Personale_indtast'!C255="","",'3. Personale_indtast'!C255)</f>
        <v/>
      </c>
      <c r="D246" s="24" t="str">
        <f>IF('3. Personale_indtast'!D255="","",'3. Personale_indtast'!D255)</f>
        <v/>
      </c>
      <c r="E246" s="24" t="str">
        <f>IF('3. Personale_indtast'!E255="","",'3. Personale_indtast'!E255)</f>
        <v/>
      </c>
      <c r="F246" s="25">
        <f>IF('3. Personale_indtast'!F255="",0,'3. Personale_indtast'!F255)</f>
        <v>0</v>
      </c>
      <c r="G246" s="24" t="str">
        <f>IF('3. Personale_indtast'!G255="","",'3. Personale_indtast'!G255)</f>
        <v/>
      </c>
      <c r="H246" s="10">
        <f t="shared" si="27"/>
        <v>0</v>
      </c>
      <c r="I246" s="122">
        <f t="shared" si="28"/>
        <v>0</v>
      </c>
      <c r="J246" s="122">
        <f t="shared" si="29"/>
        <v>0</v>
      </c>
      <c r="K246" s="122">
        <f t="shared" si="30"/>
        <v>0</v>
      </c>
      <c r="L246" s="10">
        <f t="shared" si="26"/>
        <v>0</v>
      </c>
      <c r="M246" s="122">
        <f t="shared" si="31"/>
        <v>0</v>
      </c>
    </row>
    <row r="247" spans="3:13" x14ac:dyDescent="0.3">
      <c r="C247" s="98" t="str">
        <f>IF('3. Personale_indtast'!C256="","",'3. Personale_indtast'!C256)</f>
        <v/>
      </c>
      <c r="D247" s="24" t="str">
        <f>IF('3. Personale_indtast'!D256="","",'3. Personale_indtast'!D256)</f>
        <v/>
      </c>
      <c r="E247" s="24" t="str">
        <f>IF('3. Personale_indtast'!E256="","",'3. Personale_indtast'!E256)</f>
        <v/>
      </c>
      <c r="F247" s="25">
        <f>IF('3. Personale_indtast'!F256="",0,'3. Personale_indtast'!F256)</f>
        <v>0</v>
      </c>
      <c r="G247" s="24" t="str">
        <f>IF('3. Personale_indtast'!G256="","",'3. Personale_indtast'!G256)</f>
        <v/>
      </c>
      <c r="H247" s="10">
        <f t="shared" si="27"/>
        <v>0</v>
      </c>
      <c r="I247" s="122">
        <f t="shared" si="28"/>
        <v>0</v>
      </c>
      <c r="J247" s="122">
        <f t="shared" si="29"/>
        <v>0</v>
      </c>
      <c r="K247" s="122">
        <f t="shared" si="30"/>
        <v>0</v>
      </c>
      <c r="L247" s="10">
        <f t="shared" si="26"/>
        <v>0</v>
      </c>
      <c r="M247" s="122">
        <f t="shared" si="31"/>
        <v>0</v>
      </c>
    </row>
    <row r="248" spans="3:13" x14ac:dyDescent="0.3">
      <c r="C248" s="98" t="str">
        <f>IF('3. Personale_indtast'!C257="","",'3. Personale_indtast'!C257)</f>
        <v/>
      </c>
      <c r="D248" s="24" t="str">
        <f>IF('3. Personale_indtast'!D257="","",'3. Personale_indtast'!D257)</f>
        <v/>
      </c>
      <c r="E248" s="24" t="str">
        <f>IF('3. Personale_indtast'!E257="","",'3. Personale_indtast'!E257)</f>
        <v/>
      </c>
      <c r="F248" s="25">
        <f>IF('3. Personale_indtast'!F257="",0,'3. Personale_indtast'!F257)</f>
        <v>0</v>
      </c>
      <c r="G248" s="24" t="str">
        <f>IF('3. Personale_indtast'!G257="","",'3. Personale_indtast'!G257)</f>
        <v/>
      </c>
      <c r="H248" s="10">
        <f t="shared" si="27"/>
        <v>0</v>
      </c>
      <c r="I248" s="122">
        <f t="shared" si="28"/>
        <v>0</v>
      </c>
      <c r="J248" s="122">
        <f t="shared" si="29"/>
        <v>0</v>
      </c>
      <c r="K248" s="122">
        <f t="shared" si="30"/>
        <v>0</v>
      </c>
      <c r="L248" s="10">
        <f t="shared" si="26"/>
        <v>0</v>
      </c>
      <c r="M248" s="122">
        <f t="shared" si="31"/>
        <v>0</v>
      </c>
    </row>
    <row r="249" spans="3:13" x14ac:dyDescent="0.3">
      <c r="C249" s="98" t="str">
        <f>IF('3. Personale_indtast'!C258="","",'3. Personale_indtast'!C258)</f>
        <v/>
      </c>
      <c r="D249" s="24" t="str">
        <f>IF('3. Personale_indtast'!D258="","",'3. Personale_indtast'!D258)</f>
        <v/>
      </c>
      <c r="E249" s="24" t="str">
        <f>IF('3. Personale_indtast'!E258="","",'3. Personale_indtast'!E258)</f>
        <v/>
      </c>
      <c r="F249" s="25">
        <f>IF('3. Personale_indtast'!F258="",0,'3. Personale_indtast'!F258)</f>
        <v>0</v>
      </c>
      <c r="G249" s="24" t="str">
        <f>IF('3. Personale_indtast'!G258="","",'3. Personale_indtast'!G258)</f>
        <v/>
      </c>
      <c r="H249" s="10">
        <f t="shared" si="27"/>
        <v>0</v>
      </c>
      <c r="I249" s="122">
        <f t="shared" si="28"/>
        <v>0</v>
      </c>
      <c r="J249" s="122">
        <f t="shared" si="29"/>
        <v>0</v>
      </c>
      <c r="K249" s="122">
        <f t="shared" si="30"/>
        <v>0</v>
      </c>
      <c r="L249" s="10">
        <f t="shared" si="26"/>
        <v>0</v>
      </c>
      <c r="M249" s="122">
        <f t="shared" si="31"/>
        <v>0</v>
      </c>
    </row>
    <row r="250" spans="3:13" x14ac:dyDescent="0.3">
      <c r="C250" s="98" t="str">
        <f>IF('3. Personale_indtast'!C259="","",'3. Personale_indtast'!C259)</f>
        <v/>
      </c>
      <c r="D250" s="24" t="str">
        <f>IF('3. Personale_indtast'!D259="","",'3. Personale_indtast'!D259)</f>
        <v/>
      </c>
      <c r="E250" s="24" t="str">
        <f>IF('3. Personale_indtast'!E259="","",'3. Personale_indtast'!E259)</f>
        <v/>
      </c>
      <c r="F250" s="25">
        <f>IF('3. Personale_indtast'!F259="",0,'3. Personale_indtast'!F259)</f>
        <v>0</v>
      </c>
      <c r="G250" s="24" t="str">
        <f>IF('3. Personale_indtast'!G259="","",'3. Personale_indtast'!G259)</f>
        <v/>
      </c>
      <c r="H250" s="10">
        <f t="shared" si="27"/>
        <v>0</v>
      </c>
      <c r="I250" s="122">
        <f t="shared" si="28"/>
        <v>0</v>
      </c>
      <c r="J250" s="122">
        <f t="shared" si="29"/>
        <v>0</v>
      </c>
      <c r="K250" s="122">
        <f t="shared" si="30"/>
        <v>0</v>
      </c>
      <c r="L250" s="10">
        <f t="shared" si="26"/>
        <v>0</v>
      </c>
      <c r="M250" s="122">
        <f t="shared" si="31"/>
        <v>0</v>
      </c>
    </row>
    <row r="251" spans="3:13" x14ac:dyDescent="0.3">
      <c r="C251" s="98" t="str">
        <f>IF('3. Personale_indtast'!C260="","",'3. Personale_indtast'!C260)</f>
        <v/>
      </c>
      <c r="D251" s="24" t="str">
        <f>IF('3. Personale_indtast'!D260="","",'3. Personale_indtast'!D260)</f>
        <v/>
      </c>
      <c r="E251" s="24" t="str">
        <f>IF('3. Personale_indtast'!E260="","",'3. Personale_indtast'!E260)</f>
        <v/>
      </c>
      <c r="F251" s="25">
        <f>IF('3. Personale_indtast'!F260="",0,'3. Personale_indtast'!F260)</f>
        <v>0</v>
      </c>
      <c r="G251" s="24" t="str">
        <f>IF('3. Personale_indtast'!G260="","",'3. Personale_indtast'!G260)</f>
        <v/>
      </c>
      <c r="H251" s="10">
        <f t="shared" si="27"/>
        <v>0</v>
      </c>
      <c r="I251" s="122">
        <f t="shared" si="28"/>
        <v>0</v>
      </c>
      <c r="J251" s="122">
        <f t="shared" si="29"/>
        <v>0</v>
      </c>
      <c r="K251" s="122">
        <f t="shared" si="30"/>
        <v>0</v>
      </c>
      <c r="L251" s="10">
        <f t="shared" si="26"/>
        <v>0</v>
      </c>
      <c r="M251" s="122">
        <f t="shared" si="31"/>
        <v>0</v>
      </c>
    </row>
    <row r="252" spans="3:13" x14ac:dyDescent="0.3">
      <c r="C252" s="98" t="str">
        <f>IF('3. Personale_indtast'!C261="","",'3. Personale_indtast'!C261)</f>
        <v/>
      </c>
      <c r="D252" s="24" t="str">
        <f>IF('3. Personale_indtast'!D261="","",'3. Personale_indtast'!D261)</f>
        <v/>
      </c>
      <c r="E252" s="24" t="str">
        <f>IF('3. Personale_indtast'!E261="","",'3. Personale_indtast'!E261)</f>
        <v/>
      </c>
      <c r="F252" s="25">
        <f>IF('3. Personale_indtast'!F261="",0,'3. Personale_indtast'!F261)</f>
        <v>0</v>
      </c>
      <c r="G252" s="24" t="str">
        <f>IF('3. Personale_indtast'!G261="","",'3. Personale_indtast'!G261)</f>
        <v/>
      </c>
      <c r="H252" s="10">
        <f t="shared" si="27"/>
        <v>0</v>
      </c>
      <c r="I252" s="122">
        <f t="shared" si="28"/>
        <v>0</v>
      </c>
      <c r="J252" s="122">
        <f t="shared" si="29"/>
        <v>0</v>
      </c>
      <c r="K252" s="122">
        <f t="shared" si="30"/>
        <v>0</v>
      </c>
      <c r="L252" s="10">
        <f t="shared" si="26"/>
        <v>0</v>
      </c>
      <c r="M252" s="122">
        <f t="shared" si="31"/>
        <v>0</v>
      </c>
    </row>
    <row r="253" spans="3:13" x14ac:dyDescent="0.3">
      <c r="C253" s="98" t="str">
        <f>IF('3. Personale_indtast'!C262="","",'3. Personale_indtast'!C262)</f>
        <v/>
      </c>
      <c r="D253" s="24" t="str">
        <f>IF('3. Personale_indtast'!D262="","",'3. Personale_indtast'!D262)</f>
        <v/>
      </c>
      <c r="E253" s="24" t="str">
        <f>IF('3. Personale_indtast'!E262="","",'3. Personale_indtast'!E262)</f>
        <v/>
      </c>
      <c r="F253" s="25">
        <f>IF('3. Personale_indtast'!F262="",0,'3. Personale_indtast'!F262)</f>
        <v>0</v>
      </c>
      <c r="G253" s="24" t="str">
        <f>IF('3. Personale_indtast'!G262="","",'3. Personale_indtast'!G262)</f>
        <v/>
      </c>
      <c r="H253" s="10">
        <f t="shared" si="27"/>
        <v>0</v>
      </c>
      <c r="I253" s="122">
        <f t="shared" si="28"/>
        <v>0</v>
      </c>
      <c r="J253" s="122">
        <f t="shared" si="29"/>
        <v>0</v>
      </c>
      <c r="K253" s="122">
        <f t="shared" si="30"/>
        <v>0</v>
      </c>
      <c r="L253" s="10">
        <f t="shared" si="26"/>
        <v>0</v>
      </c>
      <c r="M253" s="122">
        <f t="shared" si="31"/>
        <v>0</v>
      </c>
    </row>
    <row r="254" spans="3:13" x14ac:dyDescent="0.3">
      <c r="C254" s="98" t="str">
        <f>IF('3. Personale_indtast'!C263="","",'3. Personale_indtast'!C263)</f>
        <v/>
      </c>
      <c r="D254" s="24" t="str">
        <f>IF('3. Personale_indtast'!D263="","",'3. Personale_indtast'!D263)</f>
        <v/>
      </c>
      <c r="E254" s="24" t="str">
        <f>IF('3. Personale_indtast'!E263="","",'3. Personale_indtast'!E263)</f>
        <v/>
      </c>
      <c r="F254" s="25">
        <f>IF('3. Personale_indtast'!F263="",0,'3. Personale_indtast'!F263)</f>
        <v>0</v>
      </c>
      <c r="G254" s="24" t="str">
        <f>IF('3. Personale_indtast'!G263="","",'3. Personale_indtast'!G263)</f>
        <v/>
      </c>
      <c r="H254" s="10">
        <f t="shared" si="27"/>
        <v>0</v>
      </c>
      <c r="I254" s="122">
        <f t="shared" si="28"/>
        <v>0</v>
      </c>
      <c r="J254" s="122">
        <f t="shared" si="29"/>
        <v>0</v>
      </c>
      <c r="K254" s="122">
        <f t="shared" si="30"/>
        <v>0</v>
      </c>
      <c r="L254" s="10">
        <f t="shared" si="26"/>
        <v>0</v>
      </c>
      <c r="M254" s="122">
        <f t="shared" si="31"/>
        <v>0</v>
      </c>
    </row>
    <row r="255" spans="3:13" x14ac:dyDescent="0.3">
      <c r="C255" s="98" t="str">
        <f>IF('3. Personale_indtast'!C264="","",'3. Personale_indtast'!C264)</f>
        <v/>
      </c>
      <c r="D255" s="24" t="str">
        <f>IF('3. Personale_indtast'!D264="","",'3. Personale_indtast'!D264)</f>
        <v/>
      </c>
      <c r="E255" s="24" t="str">
        <f>IF('3. Personale_indtast'!E264="","",'3. Personale_indtast'!E264)</f>
        <v/>
      </c>
      <c r="F255" s="25">
        <f>IF('3. Personale_indtast'!F264="",0,'3. Personale_indtast'!F264)</f>
        <v>0</v>
      </c>
      <c r="G255" s="24" t="str">
        <f>IF('3. Personale_indtast'!G264="","",'3. Personale_indtast'!G264)</f>
        <v/>
      </c>
      <c r="H255" s="10">
        <f t="shared" si="27"/>
        <v>0</v>
      </c>
      <c r="I255" s="122">
        <f t="shared" si="28"/>
        <v>0</v>
      </c>
      <c r="J255" s="122">
        <f t="shared" si="29"/>
        <v>0</v>
      </c>
      <c r="K255" s="122">
        <f t="shared" si="30"/>
        <v>0</v>
      </c>
      <c r="L255" s="10">
        <f t="shared" si="26"/>
        <v>0</v>
      </c>
      <c r="M255" s="122">
        <f t="shared" si="31"/>
        <v>0</v>
      </c>
    </row>
    <row r="256" spans="3:13" x14ac:dyDescent="0.3">
      <c r="C256" s="98" t="str">
        <f>IF('3. Personale_indtast'!C265="","",'3. Personale_indtast'!C265)</f>
        <v/>
      </c>
      <c r="D256" s="24" t="str">
        <f>IF('3. Personale_indtast'!D265="","",'3. Personale_indtast'!D265)</f>
        <v/>
      </c>
      <c r="E256" s="24" t="str">
        <f>IF('3. Personale_indtast'!E265="","",'3. Personale_indtast'!E265)</f>
        <v/>
      </c>
      <c r="F256" s="25">
        <f>IF('3. Personale_indtast'!F265="",0,'3. Personale_indtast'!F265)</f>
        <v>0</v>
      </c>
      <c r="G256" s="24" t="str">
        <f>IF('3. Personale_indtast'!G265="","",'3. Personale_indtast'!G265)</f>
        <v/>
      </c>
      <c r="H256" s="10">
        <f t="shared" si="27"/>
        <v>0</v>
      </c>
      <c r="I256" s="122">
        <f t="shared" si="28"/>
        <v>0</v>
      </c>
      <c r="J256" s="122">
        <f t="shared" si="29"/>
        <v>0</v>
      </c>
      <c r="K256" s="122">
        <f t="shared" si="30"/>
        <v>0</v>
      </c>
      <c r="L256" s="10">
        <f t="shared" si="26"/>
        <v>0</v>
      </c>
      <c r="M256" s="122">
        <f t="shared" si="31"/>
        <v>0</v>
      </c>
    </row>
    <row r="257" spans="3:13" x14ac:dyDescent="0.3">
      <c r="C257" s="98" t="str">
        <f>IF('3. Personale_indtast'!C266="","",'3. Personale_indtast'!C266)</f>
        <v/>
      </c>
      <c r="D257" s="24" t="str">
        <f>IF('3. Personale_indtast'!D266="","",'3. Personale_indtast'!D266)</f>
        <v/>
      </c>
      <c r="E257" s="24" t="str">
        <f>IF('3. Personale_indtast'!E266="","",'3. Personale_indtast'!E266)</f>
        <v/>
      </c>
      <c r="F257" s="25">
        <f>IF('3. Personale_indtast'!F266="",0,'3. Personale_indtast'!F266)</f>
        <v>0</v>
      </c>
      <c r="G257" s="24" t="str">
        <f>IF('3. Personale_indtast'!G266="","",'3. Personale_indtast'!G266)</f>
        <v/>
      </c>
      <c r="H257" s="10">
        <f t="shared" si="27"/>
        <v>0</v>
      </c>
      <c r="I257" s="122">
        <f t="shared" si="28"/>
        <v>0</v>
      </c>
      <c r="J257" s="122">
        <f t="shared" si="29"/>
        <v>0</v>
      </c>
      <c r="K257" s="122">
        <f t="shared" si="30"/>
        <v>0</v>
      </c>
      <c r="L257" s="10">
        <f t="shared" si="26"/>
        <v>0</v>
      </c>
      <c r="M257" s="122">
        <f t="shared" si="31"/>
        <v>0</v>
      </c>
    </row>
    <row r="258" spans="3:13" x14ac:dyDescent="0.3">
      <c r="C258" s="98" t="str">
        <f>IF('3. Personale_indtast'!C267="","",'3. Personale_indtast'!C267)</f>
        <v/>
      </c>
      <c r="D258" s="24" t="str">
        <f>IF('3. Personale_indtast'!D267="","",'3. Personale_indtast'!D267)</f>
        <v/>
      </c>
      <c r="E258" s="24" t="str">
        <f>IF('3. Personale_indtast'!E267="","",'3. Personale_indtast'!E267)</f>
        <v/>
      </c>
      <c r="F258" s="25">
        <f>IF('3. Personale_indtast'!F267="",0,'3. Personale_indtast'!F267)</f>
        <v>0</v>
      </c>
      <c r="G258" s="24" t="str">
        <f>IF('3. Personale_indtast'!G267="","",'3. Personale_indtast'!G267)</f>
        <v/>
      </c>
      <c r="H258" s="10">
        <f t="shared" si="27"/>
        <v>0</v>
      </c>
      <c r="I258" s="122">
        <f t="shared" si="28"/>
        <v>0</v>
      </c>
      <c r="J258" s="122">
        <f t="shared" si="29"/>
        <v>0</v>
      </c>
      <c r="K258" s="122">
        <f t="shared" si="30"/>
        <v>0</v>
      </c>
      <c r="L258" s="10">
        <f t="shared" si="26"/>
        <v>0</v>
      </c>
      <c r="M258" s="122">
        <f t="shared" si="31"/>
        <v>0</v>
      </c>
    </row>
    <row r="259" spans="3:13" x14ac:dyDescent="0.3">
      <c r="C259" s="98" t="str">
        <f>IF('3. Personale_indtast'!C268="","",'3. Personale_indtast'!C268)</f>
        <v/>
      </c>
      <c r="D259" s="24" t="str">
        <f>IF('3. Personale_indtast'!D268="","",'3. Personale_indtast'!D268)</f>
        <v/>
      </c>
      <c r="E259" s="24" t="str">
        <f>IF('3. Personale_indtast'!E268="","",'3. Personale_indtast'!E268)</f>
        <v/>
      </c>
      <c r="F259" s="25">
        <f>IF('3. Personale_indtast'!F268="",0,'3. Personale_indtast'!F268)</f>
        <v>0</v>
      </c>
      <c r="G259" s="24" t="str">
        <f>IF('3. Personale_indtast'!G268="","",'3. Personale_indtast'!G268)</f>
        <v/>
      </c>
      <c r="H259" s="10">
        <f t="shared" si="27"/>
        <v>0</v>
      </c>
      <c r="I259" s="122">
        <f t="shared" si="28"/>
        <v>0</v>
      </c>
      <c r="J259" s="122">
        <f t="shared" si="29"/>
        <v>0</v>
      </c>
      <c r="K259" s="122">
        <f t="shared" si="30"/>
        <v>0</v>
      </c>
      <c r="L259" s="10">
        <f t="shared" si="26"/>
        <v>0</v>
      </c>
      <c r="M259" s="122">
        <f t="shared" si="31"/>
        <v>0</v>
      </c>
    </row>
    <row r="260" spans="3:13" x14ac:dyDescent="0.3">
      <c r="C260" s="98" t="str">
        <f>IF('3. Personale_indtast'!C269="","",'3. Personale_indtast'!C269)</f>
        <v/>
      </c>
      <c r="D260" s="24" t="str">
        <f>IF('3. Personale_indtast'!D269="","",'3. Personale_indtast'!D269)</f>
        <v/>
      </c>
      <c r="E260" s="24" t="str">
        <f>IF('3. Personale_indtast'!E269="","",'3. Personale_indtast'!E269)</f>
        <v/>
      </c>
      <c r="F260" s="25">
        <f>IF('3. Personale_indtast'!F269="",0,'3. Personale_indtast'!F269)</f>
        <v>0</v>
      </c>
      <c r="G260" s="24" t="str">
        <f>IF('3. Personale_indtast'!G269="","",'3. Personale_indtast'!G269)</f>
        <v/>
      </c>
      <c r="H260" s="10">
        <f t="shared" si="27"/>
        <v>0</v>
      </c>
      <c r="I260" s="122">
        <f t="shared" si="28"/>
        <v>0</v>
      </c>
      <c r="J260" s="122">
        <f t="shared" si="29"/>
        <v>0</v>
      </c>
      <c r="K260" s="122">
        <f t="shared" si="30"/>
        <v>0</v>
      </c>
      <c r="L260" s="10">
        <f t="shared" si="26"/>
        <v>0</v>
      </c>
      <c r="M260" s="122">
        <f t="shared" si="31"/>
        <v>0</v>
      </c>
    </row>
    <row r="261" spans="3:13" x14ac:dyDescent="0.3">
      <c r="C261" s="98" t="str">
        <f>IF('3. Personale_indtast'!C270="","",'3. Personale_indtast'!C270)</f>
        <v/>
      </c>
      <c r="D261" s="24" t="str">
        <f>IF('3. Personale_indtast'!D270="","",'3. Personale_indtast'!D270)</f>
        <v/>
      </c>
      <c r="E261" s="24" t="str">
        <f>IF('3. Personale_indtast'!E270="","",'3. Personale_indtast'!E270)</f>
        <v/>
      </c>
      <c r="F261" s="25">
        <f>IF('3. Personale_indtast'!F270="",0,'3. Personale_indtast'!F270)</f>
        <v>0</v>
      </c>
      <c r="G261" s="24" t="str">
        <f>IF('3. Personale_indtast'!G270="","",'3. Personale_indtast'!G270)</f>
        <v/>
      </c>
      <c r="H261" s="10">
        <f t="shared" si="27"/>
        <v>0</v>
      </c>
      <c r="I261" s="122">
        <f t="shared" si="28"/>
        <v>0</v>
      </c>
      <c r="J261" s="122">
        <f t="shared" si="29"/>
        <v>0</v>
      </c>
      <c r="K261" s="122">
        <f t="shared" si="30"/>
        <v>0</v>
      </c>
      <c r="L261" s="10">
        <f t="shared" si="26"/>
        <v>0</v>
      </c>
      <c r="M261" s="122">
        <f t="shared" si="31"/>
        <v>0</v>
      </c>
    </row>
    <row r="262" spans="3:13" x14ac:dyDescent="0.3">
      <c r="C262" s="98" t="str">
        <f>IF('3. Personale_indtast'!C271="","",'3. Personale_indtast'!C271)</f>
        <v/>
      </c>
      <c r="D262" s="24" t="str">
        <f>IF('3. Personale_indtast'!D271="","",'3. Personale_indtast'!D271)</f>
        <v/>
      </c>
      <c r="E262" s="24" t="str">
        <f>IF('3. Personale_indtast'!E271="","",'3. Personale_indtast'!E271)</f>
        <v/>
      </c>
      <c r="F262" s="25">
        <f>IF('3. Personale_indtast'!F271="",0,'3. Personale_indtast'!F271)</f>
        <v>0</v>
      </c>
      <c r="G262" s="24" t="str">
        <f>IF('3. Personale_indtast'!G271="","",'3. Personale_indtast'!G271)</f>
        <v/>
      </c>
      <c r="H262" s="10">
        <f t="shared" si="27"/>
        <v>0</v>
      </c>
      <c r="I262" s="122">
        <f t="shared" si="28"/>
        <v>0</v>
      </c>
      <c r="J262" s="122">
        <f t="shared" si="29"/>
        <v>0</v>
      </c>
      <c r="K262" s="122">
        <f t="shared" si="30"/>
        <v>0</v>
      </c>
      <c r="L262" s="10">
        <f t="shared" si="26"/>
        <v>0</v>
      </c>
      <c r="M262" s="122">
        <f t="shared" si="31"/>
        <v>0</v>
      </c>
    </row>
    <row r="263" spans="3:13" x14ac:dyDescent="0.3">
      <c r="C263" s="98" t="str">
        <f>IF('3. Personale_indtast'!C272="","",'3. Personale_indtast'!C272)</f>
        <v/>
      </c>
      <c r="D263" s="24" t="str">
        <f>IF('3. Personale_indtast'!D272="","",'3. Personale_indtast'!D272)</f>
        <v/>
      </c>
      <c r="E263" s="24" t="str">
        <f>IF('3. Personale_indtast'!E272="","",'3. Personale_indtast'!E272)</f>
        <v/>
      </c>
      <c r="F263" s="25">
        <f>IF('3. Personale_indtast'!F272="",0,'3. Personale_indtast'!F272)</f>
        <v>0</v>
      </c>
      <c r="G263" s="24" t="str">
        <f>IF('3. Personale_indtast'!G272="","",'3. Personale_indtast'!G272)</f>
        <v/>
      </c>
      <c r="H263" s="10">
        <f t="shared" si="27"/>
        <v>0</v>
      </c>
      <c r="I263" s="122">
        <f t="shared" si="28"/>
        <v>0</v>
      </c>
      <c r="J263" s="122">
        <f t="shared" si="29"/>
        <v>0</v>
      </c>
      <c r="K263" s="122">
        <f t="shared" si="30"/>
        <v>0</v>
      </c>
      <c r="L263" s="10">
        <f t="shared" si="26"/>
        <v>0</v>
      </c>
      <c r="M263" s="122">
        <f t="shared" si="31"/>
        <v>0</v>
      </c>
    </row>
    <row r="264" spans="3:13" x14ac:dyDescent="0.3">
      <c r="C264" s="98" t="str">
        <f>IF('3. Personale_indtast'!C273="","",'3. Personale_indtast'!C273)</f>
        <v/>
      </c>
      <c r="D264" s="24" t="str">
        <f>IF('3. Personale_indtast'!D273="","",'3. Personale_indtast'!D273)</f>
        <v/>
      </c>
      <c r="E264" s="24" t="str">
        <f>IF('3. Personale_indtast'!E273="","",'3. Personale_indtast'!E273)</f>
        <v/>
      </c>
      <c r="F264" s="25">
        <f>IF('3. Personale_indtast'!F273="",0,'3. Personale_indtast'!F273)</f>
        <v>0</v>
      </c>
      <c r="G264" s="24" t="str">
        <f>IF('3. Personale_indtast'!G273="","",'3. Personale_indtast'!G273)</f>
        <v/>
      </c>
      <c r="H264" s="10">
        <f t="shared" si="27"/>
        <v>0</v>
      </c>
      <c r="I264" s="122">
        <f t="shared" si="28"/>
        <v>0</v>
      </c>
      <c r="J264" s="122">
        <f t="shared" si="29"/>
        <v>0</v>
      </c>
      <c r="K264" s="122">
        <f t="shared" si="30"/>
        <v>0</v>
      </c>
      <c r="L264" s="10">
        <f t="shared" si="26"/>
        <v>0</v>
      </c>
      <c r="M264" s="122">
        <f t="shared" si="31"/>
        <v>0</v>
      </c>
    </row>
    <row r="265" spans="3:13" x14ac:dyDescent="0.3">
      <c r="C265" s="98" t="str">
        <f>IF('3. Personale_indtast'!C274="","",'3. Personale_indtast'!C274)</f>
        <v/>
      </c>
      <c r="D265" s="24" t="str">
        <f>IF('3. Personale_indtast'!D274="","",'3. Personale_indtast'!D274)</f>
        <v/>
      </c>
      <c r="E265" s="24" t="str">
        <f>IF('3. Personale_indtast'!E274="","",'3. Personale_indtast'!E274)</f>
        <v/>
      </c>
      <c r="F265" s="25">
        <f>IF('3. Personale_indtast'!F274="",0,'3. Personale_indtast'!F274)</f>
        <v>0</v>
      </c>
      <c r="G265" s="24" t="str">
        <f>IF('3. Personale_indtast'!G274="","",'3. Personale_indtast'!G274)</f>
        <v/>
      </c>
      <c r="H265" s="10">
        <f t="shared" si="27"/>
        <v>0</v>
      </c>
      <c r="I265" s="122">
        <f t="shared" si="28"/>
        <v>0</v>
      </c>
      <c r="J265" s="122">
        <f t="shared" si="29"/>
        <v>0</v>
      </c>
      <c r="K265" s="122">
        <f t="shared" si="30"/>
        <v>0</v>
      </c>
      <c r="L265" s="10">
        <f t="shared" si="26"/>
        <v>0</v>
      </c>
      <c r="M265" s="122">
        <f t="shared" si="31"/>
        <v>0</v>
      </c>
    </row>
    <row r="266" spans="3:13" x14ac:dyDescent="0.3">
      <c r="C266" s="98" t="str">
        <f>IF('3. Personale_indtast'!C275="","",'3. Personale_indtast'!C275)</f>
        <v/>
      </c>
      <c r="D266" s="24" t="str">
        <f>IF('3. Personale_indtast'!D275="","",'3. Personale_indtast'!D275)</f>
        <v/>
      </c>
      <c r="E266" s="24" t="str">
        <f>IF('3. Personale_indtast'!E275="","",'3. Personale_indtast'!E275)</f>
        <v/>
      </c>
      <c r="F266" s="25">
        <f>IF('3. Personale_indtast'!F275="",0,'3. Personale_indtast'!F275)</f>
        <v>0</v>
      </c>
      <c r="G266" s="24" t="str">
        <f>IF('3. Personale_indtast'!G275="","",'3. Personale_indtast'!G275)</f>
        <v/>
      </c>
      <c r="H266" s="10">
        <f t="shared" si="27"/>
        <v>0</v>
      </c>
      <c r="I266" s="122">
        <f t="shared" si="28"/>
        <v>0</v>
      </c>
      <c r="J266" s="122">
        <f t="shared" si="29"/>
        <v>0</v>
      </c>
      <c r="K266" s="122">
        <f t="shared" si="30"/>
        <v>0</v>
      </c>
      <c r="L266" s="10">
        <f t="shared" si="26"/>
        <v>0</v>
      </c>
      <c r="M266" s="122">
        <f t="shared" si="31"/>
        <v>0</v>
      </c>
    </row>
    <row r="267" spans="3:13" x14ac:dyDescent="0.3">
      <c r="C267" s="98" t="str">
        <f>IF('3. Personale_indtast'!C276="","",'3. Personale_indtast'!C276)</f>
        <v/>
      </c>
      <c r="D267" s="24" t="str">
        <f>IF('3. Personale_indtast'!D276="","",'3. Personale_indtast'!D276)</f>
        <v/>
      </c>
      <c r="E267" s="24" t="str">
        <f>IF('3. Personale_indtast'!E276="","",'3. Personale_indtast'!E276)</f>
        <v/>
      </c>
      <c r="F267" s="25">
        <f>IF('3. Personale_indtast'!F276="",0,'3. Personale_indtast'!F276)</f>
        <v>0</v>
      </c>
      <c r="G267" s="24" t="str">
        <f>IF('3. Personale_indtast'!G276="","",'3. Personale_indtast'!G276)</f>
        <v/>
      </c>
      <c r="H267" s="10">
        <f t="shared" si="27"/>
        <v>0</v>
      </c>
      <c r="I267" s="122">
        <f t="shared" si="28"/>
        <v>0</v>
      </c>
      <c r="J267" s="122">
        <f t="shared" si="29"/>
        <v>0</v>
      </c>
      <c r="K267" s="122">
        <f t="shared" si="30"/>
        <v>0</v>
      </c>
      <c r="L267" s="10">
        <f t="shared" si="26"/>
        <v>0</v>
      </c>
      <c r="M267" s="122">
        <f t="shared" si="31"/>
        <v>0</v>
      </c>
    </row>
    <row r="268" spans="3:13" x14ac:dyDescent="0.3">
      <c r="C268" s="98" t="str">
        <f>IF('3. Personale_indtast'!C277="","",'3. Personale_indtast'!C277)</f>
        <v/>
      </c>
      <c r="D268" s="24" t="str">
        <f>IF('3. Personale_indtast'!D277="","",'3. Personale_indtast'!D277)</f>
        <v/>
      </c>
      <c r="E268" s="24" t="str">
        <f>IF('3. Personale_indtast'!E277="","",'3. Personale_indtast'!E277)</f>
        <v/>
      </c>
      <c r="F268" s="25">
        <f>IF('3. Personale_indtast'!F277="",0,'3. Personale_indtast'!F277)</f>
        <v>0</v>
      </c>
      <c r="G268" s="24" t="str">
        <f>IF('3. Personale_indtast'!G277="","",'3. Personale_indtast'!G277)</f>
        <v/>
      </c>
      <c r="H268" s="10">
        <f t="shared" si="27"/>
        <v>0</v>
      </c>
      <c r="I268" s="122">
        <f t="shared" si="28"/>
        <v>0</v>
      </c>
      <c r="J268" s="122">
        <f t="shared" si="29"/>
        <v>0</v>
      </c>
      <c r="K268" s="122">
        <f t="shared" si="30"/>
        <v>0</v>
      </c>
      <c r="L268" s="10">
        <f t="shared" si="26"/>
        <v>0</v>
      </c>
      <c r="M268" s="122">
        <f t="shared" si="31"/>
        <v>0</v>
      </c>
    </row>
    <row r="269" spans="3:13" x14ac:dyDescent="0.3">
      <c r="C269" s="98" t="str">
        <f>IF('3. Personale_indtast'!C278="","",'3. Personale_indtast'!C278)</f>
        <v/>
      </c>
      <c r="D269" s="24" t="str">
        <f>IF('3. Personale_indtast'!D278="","",'3. Personale_indtast'!D278)</f>
        <v/>
      </c>
      <c r="E269" s="24" t="str">
        <f>IF('3. Personale_indtast'!E278="","",'3. Personale_indtast'!E278)</f>
        <v/>
      </c>
      <c r="F269" s="25">
        <f>IF('3. Personale_indtast'!F278="",0,'3. Personale_indtast'!F278)</f>
        <v>0</v>
      </c>
      <c r="G269" s="24" t="str">
        <f>IF('3. Personale_indtast'!G278="","",'3. Personale_indtast'!G278)</f>
        <v/>
      </c>
      <c r="H269" s="10">
        <f t="shared" si="27"/>
        <v>0</v>
      </c>
      <c r="I269" s="122">
        <f t="shared" si="28"/>
        <v>0</v>
      </c>
      <c r="J269" s="122">
        <f t="shared" si="29"/>
        <v>0</v>
      </c>
      <c r="K269" s="122">
        <f t="shared" si="30"/>
        <v>0</v>
      </c>
      <c r="L269" s="10">
        <f t="shared" si="26"/>
        <v>0</v>
      </c>
      <c r="M269" s="122">
        <f t="shared" si="31"/>
        <v>0</v>
      </c>
    </row>
    <row r="270" spans="3:13" x14ac:dyDescent="0.3">
      <c r="C270" s="98" t="str">
        <f>IF('3. Personale_indtast'!C279="","",'3. Personale_indtast'!C279)</f>
        <v/>
      </c>
      <c r="D270" s="24" t="str">
        <f>IF('3. Personale_indtast'!D279="","",'3. Personale_indtast'!D279)</f>
        <v/>
      </c>
      <c r="E270" s="24" t="str">
        <f>IF('3. Personale_indtast'!E279="","",'3. Personale_indtast'!E279)</f>
        <v/>
      </c>
      <c r="F270" s="25">
        <f>IF('3. Personale_indtast'!F279="",0,'3. Personale_indtast'!F279)</f>
        <v>0</v>
      </c>
      <c r="G270" s="24" t="str">
        <f>IF('3. Personale_indtast'!G279="","",'3. Personale_indtast'!G279)</f>
        <v/>
      </c>
      <c r="H270" s="10">
        <f t="shared" si="27"/>
        <v>0</v>
      </c>
      <c r="I270" s="122">
        <f t="shared" si="28"/>
        <v>0</v>
      </c>
      <c r="J270" s="122">
        <f t="shared" si="29"/>
        <v>0</v>
      </c>
      <c r="K270" s="122">
        <f t="shared" si="30"/>
        <v>0</v>
      </c>
      <c r="L270" s="10">
        <f t="shared" si="26"/>
        <v>0</v>
      </c>
      <c r="M270" s="122">
        <f t="shared" si="31"/>
        <v>0</v>
      </c>
    </row>
    <row r="271" spans="3:13" x14ac:dyDescent="0.3">
      <c r="C271" s="98" t="str">
        <f>IF('3. Personale_indtast'!C280="","",'3. Personale_indtast'!C280)</f>
        <v/>
      </c>
      <c r="D271" s="24" t="str">
        <f>IF('3. Personale_indtast'!D280="","",'3. Personale_indtast'!D280)</f>
        <v/>
      </c>
      <c r="E271" s="24" t="str">
        <f>IF('3. Personale_indtast'!E280="","",'3. Personale_indtast'!E280)</f>
        <v/>
      </c>
      <c r="F271" s="25">
        <f>IF('3. Personale_indtast'!F280="",0,'3. Personale_indtast'!F280)</f>
        <v>0</v>
      </c>
      <c r="G271" s="24" t="str">
        <f>IF('3. Personale_indtast'!G280="","",'3. Personale_indtast'!G280)</f>
        <v/>
      </c>
      <c r="H271" s="10">
        <f t="shared" si="27"/>
        <v>0</v>
      </c>
      <c r="I271" s="122">
        <f t="shared" si="28"/>
        <v>0</v>
      </c>
      <c r="J271" s="122">
        <f t="shared" si="29"/>
        <v>0</v>
      </c>
      <c r="K271" s="122">
        <f t="shared" si="30"/>
        <v>0</v>
      </c>
      <c r="L271" s="10">
        <f t="shared" si="26"/>
        <v>0</v>
      </c>
      <c r="M271" s="122">
        <f t="shared" si="31"/>
        <v>0</v>
      </c>
    </row>
    <row r="272" spans="3:13" x14ac:dyDescent="0.3">
      <c r="C272" s="98" t="str">
        <f>IF('3. Personale_indtast'!C281="","",'3. Personale_indtast'!C281)</f>
        <v/>
      </c>
      <c r="D272" s="24" t="str">
        <f>IF('3. Personale_indtast'!D281="","",'3. Personale_indtast'!D281)</f>
        <v/>
      </c>
      <c r="E272" s="24" t="str">
        <f>IF('3. Personale_indtast'!E281="","",'3. Personale_indtast'!E281)</f>
        <v/>
      </c>
      <c r="F272" s="25">
        <f>IF('3. Personale_indtast'!F281="",0,'3. Personale_indtast'!F281)</f>
        <v>0</v>
      </c>
      <c r="G272" s="24" t="str">
        <f>IF('3. Personale_indtast'!G281="","",'3. Personale_indtast'!G281)</f>
        <v/>
      </c>
      <c r="H272" s="10">
        <f t="shared" si="27"/>
        <v>0</v>
      </c>
      <c r="I272" s="122">
        <f t="shared" si="28"/>
        <v>0</v>
      </c>
      <c r="J272" s="122">
        <f t="shared" si="29"/>
        <v>0</v>
      </c>
      <c r="K272" s="122">
        <f t="shared" si="30"/>
        <v>0</v>
      </c>
      <c r="L272" s="10">
        <f t="shared" si="26"/>
        <v>0</v>
      </c>
      <c r="M272" s="122">
        <f t="shared" si="31"/>
        <v>0</v>
      </c>
    </row>
    <row r="273" spans="3:13" x14ac:dyDescent="0.3">
      <c r="C273" s="98" t="str">
        <f>IF('3. Personale_indtast'!C282="","",'3. Personale_indtast'!C282)</f>
        <v/>
      </c>
      <c r="D273" s="24" t="str">
        <f>IF('3. Personale_indtast'!D282="","",'3. Personale_indtast'!D282)</f>
        <v/>
      </c>
      <c r="E273" s="24" t="str">
        <f>IF('3. Personale_indtast'!E282="","",'3. Personale_indtast'!E282)</f>
        <v/>
      </c>
      <c r="F273" s="25">
        <f>IF('3. Personale_indtast'!F282="",0,'3. Personale_indtast'!F282)</f>
        <v>0</v>
      </c>
      <c r="G273" s="24" t="str">
        <f>IF('3. Personale_indtast'!G282="","",'3. Personale_indtast'!G282)</f>
        <v/>
      </c>
      <c r="H273" s="10">
        <f t="shared" si="27"/>
        <v>0</v>
      </c>
      <c r="I273" s="122">
        <f t="shared" si="28"/>
        <v>0</v>
      </c>
      <c r="J273" s="122">
        <f t="shared" si="29"/>
        <v>0</v>
      </c>
      <c r="K273" s="122">
        <f t="shared" si="30"/>
        <v>0</v>
      </c>
      <c r="L273" s="10">
        <f t="shared" si="26"/>
        <v>0</v>
      </c>
      <c r="M273" s="122">
        <f t="shared" si="31"/>
        <v>0</v>
      </c>
    </row>
    <row r="274" spans="3:13" x14ac:dyDescent="0.3">
      <c r="C274" s="98" t="str">
        <f>IF('3. Personale_indtast'!C283="","",'3. Personale_indtast'!C283)</f>
        <v/>
      </c>
      <c r="D274" s="24" t="str">
        <f>IF('3. Personale_indtast'!D283="","",'3. Personale_indtast'!D283)</f>
        <v/>
      </c>
      <c r="E274" s="24" t="str">
        <f>IF('3. Personale_indtast'!E283="","",'3. Personale_indtast'!E283)</f>
        <v/>
      </c>
      <c r="F274" s="25">
        <f>IF('3. Personale_indtast'!F283="",0,'3. Personale_indtast'!F283)</f>
        <v>0</v>
      </c>
      <c r="G274" s="24" t="str">
        <f>IF('3. Personale_indtast'!G283="","",'3. Personale_indtast'!G283)</f>
        <v/>
      </c>
      <c r="H274" s="10">
        <f t="shared" si="27"/>
        <v>0</v>
      </c>
      <c r="I274" s="122">
        <f t="shared" si="28"/>
        <v>0</v>
      </c>
      <c r="J274" s="122">
        <f t="shared" si="29"/>
        <v>0</v>
      </c>
      <c r="K274" s="122">
        <f t="shared" si="30"/>
        <v>0</v>
      </c>
      <c r="L274" s="10">
        <f t="shared" si="26"/>
        <v>0</v>
      </c>
      <c r="M274" s="122">
        <f t="shared" si="31"/>
        <v>0</v>
      </c>
    </row>
    <row r="275" spans="3:13" x14ac:dyDescent="0.3">
      <c r="C275" s="98" t="str">
        <f>IF('3. Personale_indtast'!C284="","",'3. Personale_indtast'!C284)</f>
        <v/>
      </c>
      <c r="D275" s="24" t="str">
        <f>IF('3. Personale_indtast'!D284="","",'3. Personale_indtast'!D284)</f>
        <v/>
      </c>
      <c r="E275" s="24" t="str">
        <f>IF('3. Personale_indtast'!E284="","",'3. Personale_indtast'!E284)</f>
        <v/>
      </c>
      <c r="F275" s="25">
        <f>IF('3. Personale_indtast'!F284="",0,'3. Personale_indtast'!F284)</f>
        <v>0</v>
      </c>
      <c r="G275" s="24" t="str">
        <f>IF('3. Personale_indtast'!G284="","",'3. Personale_indtast'!G284)</f>
        <v/>
      </c>
      <c r="H275" s="10">
        <f t="shared" si="27"/>
        <v>0</v>
      </c>
      <c r="I275" s="122">
        <f t="shared" si="28"/>
        <v>0</v>
      </c>
      <c r="J275" s="122">
        <f t="shared" si="29"/>
        <v>0</v>
      </c>
      <c r="K275" s="122">
        <f t="shared" si="30"/>
        <v>0</v>
      </c>
      <c r="L275" s="10">
        <f t="shared" si="26"/>
        <v>0</v>
      </c>
      <c r="M275" s="122">
        <f t="shared" si="31"/>
        <v>0</v>
      </c>
    </row>
    <row r="276" spans="3:13" x14ac:dyDescent="0.3">
      <c r="C276" s="98" t="str">
        <f>IF('3. Personale_indtast'!C285="","",'3. Personale_indtast'!C285)</f>
        <v/>
      </c>
      <c r="D276" s="24" t="str">
        <f>IF('3. Personale_indtast'!D285="","",'3. Personale_indtast'!D285)</f>
        <v/>
      </c>
      <c r="E276" s="24" t="str">
        <f>IF('3. Personale_indtast'!E285="","",'3. Personale_indtast'!E285)</f>
        <v/>
      </c>
      <c r="F276" s="25">
        <f>IF('3. Personale_indtast'!F285="",0,'3. Personale_indtast'!F285)</f>
        <v>0</v>
      </c>
      <c r="G276" s="24" t="str">
        <f>IF('3. Personale_indtast'!G285="","",'3. Personale_indtast'!G285)</f>
        <v/>
      </c>
      <c r="H276" s="10">
        <f t="shared" si="27"/>
        <v>0</v>
      </c>
      <c r="I276" s="122">
        <f t="shared" si="28"/>
        <v>0</v>
      </c>
      <c r="J276" s="122">
        <f t="shared" si="29"/>
        <v>0</v>
      </c>
      <c r="K276" s="122">
        <f t="shared" si="30"/>
        <v>0</v>
      </c>
      <c r="L276" s="10">
        <f t="shared" si="26"/>
        <v>0</v>
      </c>
      <c r="M276" s="122">
        <f t="shared" si="31"/>
        <v>0</v>
      </c>
    </row>
    <row r="277" spans="3:13" x14ac:dyDescent="0.3">
      <c r="C277" s="98" t="str">
        <f>IF('3. Personale_indtast'!C286="","",'3. Personale_indtast'!C286)</f>
        <v/>
      </c>
      <c r="D277" s="24" t="str">
        <f>IF('3. Personale_indtast'!D286="","",'3. Personale_indtast'!D286)</f>
        <v/>
      </c>
      <c r="E277" s="24" t="str">
        <f>IF('3. Personale_indtast'!E286="","",'3. Personale_indtast'!E286)</f>
        <v/>
      </c>
      <c r="F277" s="25">
        <f>IF('3. Personale_indtast'!F286="",0,'3. Personale_indtast'!F286)</f>
        <v>0</v>
      </c>
      <c r="G277" s="24" t="str">
        <f>IF('3. Personale_indtast'!G286="","",'3. Personale_indtast'!G286)</f>
        <v/>
      </c>
      <c r="H277" s="10">
        <f t="shared" si="27"/>
        <v>0</v>
      </c>
      <c r="I277" s="122">
        <f t="shared" si="28"/>
        <v>0</v>
      </c>
      <c r="J277" s="122">
        <f t="shared" si="29"/>
        <v>0</v>
      </c>
      <c r="K277" s="122">
        <f t="shared" si="30"/>
        <v>0</v>
      </c>
      <c r="L277" s="10">
        <f t="shared" si="26"/>
        <v>0</v>
      </c>
      <c r="M277" s="122">
        <f t="shared" si="31"/>
        <v>0</v>
      </c>
    </row>
    <row r="278" spans="3:13" x14ac:dyDescent="0.3">
      <c r="C278" s="98" t="str">
        <f>IF('3. Personale_indtast'!C287="","",'3. Personale_indtast'!C287)</f>
        <v/>
      </c>
      <c r="D278" s="24" t="str">
        <f>IF('3. Personale_indtast'!D287="","",'3. Personale_indtast'!D287)</f>
        <v/>
      </c>
      <c r="E278" s="24" t="str">
        <f>IF('3. Personale_indtast'!E287="","",'3. Personale_indtast'!E287)</f>
        <v/>
      </c>
      <c r="F278" s="25">
        <f>IF('3. Personale_indtast'!F287="",0,'3. Personale_indtast'!F287)</f>
        <v>0</v>
      </c>
      <c r="G278" s="24" t="str">
        <f>IF('3. Personale_indtast'!G287="","",'3. Personale_indtast'!G287)</f>
        <v/>
      </c>
      <c r="H278" s="10">
        <f t="shared" si="27"/>
        <v>0</v>
      </c>
      <c r="I278" s="122">
        <f t="shared" si="28"/>
        <v>0</v>
      </c>
      <c r="J278" s="122">
        <f t="shared" si="29"/>
        <v>0</v>
      </c>
      <c r="K278" s="122">
        <f t="shared" si="30"/>
        <v>0</v>
      </c>
      <c r="L278" s="10">
        <f t="shared" si="26"/>
        <v>0</v>
      </c>
      <c r="M278" s="122">
        <f t="shared" si="31"/>
        <v>0</v>
      </c>
    </row>
    <row r="279" spans="3:13" x14ac:dyDescent="0.3">
      <c r="C279" s="98" t="str">
        <f>IF('3. Personale_indtast'!C288="","",'3. Personale_indtast'!C288)</f>
        <v/>
      </c>
      <c r="D279" s="24" t="str">
        <f>IF('3. Personale_indtast'!D288="","",'3. Personale_indtast'!D288)</f>
        <v/>
      </c>
      <c r="E279" s="24" t="str">
        <f>IF('3. Personale_indtast'!E288="","",'3. Personale_indtast'!E288)</f>
        <v/>
      </c>
      <c r="F279" s="25">
        <f>IF('3. Personale_indtast'!F288="",0,'3. Personale_indtast'!F288)</f>
        <v>0</v>
      </c>
      <c r="G279" s="24" t="str">
        <f>IF('3. Personale_indtast'!G288="","",'3. Personale_indtast'!G288)</f>
        <v/>
      </c>
      <c r="H279" s="10">
        <f t="shared" si="27"/>
        <v>0</v>
      </c>
      <c r="I279" s="122">
        <f t="shared" si="28"/>
        <v>0</v>
      </c>
      <c r="J279" s="122">
        <f t="shared" si="29"/>
        <v>0</v>
      </c>
      <c r="K279" s="122">
        <f t="shared" si="30"/>
        <v>0</v>
      </c>
      <c r="L279" s="10">
        <f t="shared" si="26"/>
        <v>0</v>
      </c>
      <c r="M279" s="122">
        <f t="shared" si="31"/>
        <v>0</v>
      </c>
    </row>
    <row r="280" spans="3:13" x14ac:dyDescent="0.3">
      <c r="C280" s="98" t="str">
        <f>IF('3. Personale_indtast'!C289="","",'3. Personale_indtast'!C289)</f>
        <v/>
      </c>
      <c r="D280" s="24" t="str">
        <f>IF('3. Personale_indtast'!D289="","",'3. Personale_indtast'!D289)</f>
        <v/>
      </c>
      <c r="E280" s="24" t="str">
        <f>IF('3. Personale_indtast'!E289="","",'3. Personale_indtast'!E289)</f>
        <v/>
      </c>
      <c r="F280" s="25">
        <f>IF('3. Personale_indtast'!F289="",0,'3. Personale_indtast'!F289)</f>
        <v>0</v>
      </c>
      <c r="G280" s="24" t="str">
        <f>IF('3. Personale_indtast'!G289="","",'3. Personale_indtast'!G289)</f>
        <v/>
      </c>
      <c r="H280" s="10">
        <f t="shared" si="27"/>
        <v>0</v>
      </c>
      <c r="I280" s="122">
        <f t="shared" si="28"/>
        <v>0</v>
      </c>
      <c r="J280" s="122">
        <f t="shared" si="29"/>
        <v>0</v>
      </c>
      <c r="K280" s="122">
        <f t="shared" si="30"/>
        <v>0</v>
      </c>
      <c r="L280" s="10">
        <f t="shared" si="26"/>
        <v>0</v>
      </c>
      <c r="M280" s="122">
        <f t="shared" si="31"/>
        <v>0</v>
      </c>
    </row>
    <row r="281" spans="3:13" x14ac:dyDescent="0.3">
      <c r="C281" s="98" t="str">
        <f>IF('3. Personale_indtast'!C290="","",'3. Personale_indtast'!C290)</f>
        <v/>
      </c>
      <c r="D281" s="24" t="str">
        <f>IF('3. Personale_indtast'!D290="","",'3. Personale_indtast'!D290)</f>
        <v/>
      </c>
      <c r="E281" s="24" t="str">
        <f>IF('3. Personale_indtast'!E290="","",'3. Personale_indtast'!E290)</f>
        <v/>
      </c>
      <c r="F281" s="25">
        <f>IF('3. Personale_indtast'!F290="",0,'3. Personale_indtast'!F290)</f>
        <v>0</v>
      </c>
      <c r="G281" s="24" t="str">
        <f>IF('3. Personale_indtast'!G290="","",'3. Personale_indtast'!G290)</f>
        <v/>
      </c>
      <c r="H281" s="10">
        <f t="shared" si="27"/>
        <v>0</v>
      </c>
      <c r="I281" s="122">
        <f t="shared" si="28"/>
        <v>0</v>
      </c>
      <c r="J281" s="122">
        <f t="shared" si="29"/>
        <v>0</v>
      </c>
      <c r="K281" s="122">
        <f t="shared" si="30"/>
        <v>0</v>
      </c>
      <c r="L281" s="10">
        <f t="shared" si="26"/>
        <v>0</v>
      </c>
      <c r="M281" s="122">
        <f t="shared" si="31"/>
        <v>0</v>
      </c>
    </row>
    <row r="282" spans="3:13" x14ac:dyDescent="0.3">
      <c r="C282" s="98" t="str">
        <f>IF('3. Personale_indtast'!C291="","",'3. Personale_indtast'!C291)</f>
        <v/>
      </c>
      <c r="D282" s="24" t="str">
        <f>IF('3. Personale_indtast'!D291="","",'3. Personale_indtast'!D291)</f>
        <v/>
      </c>
      <c r="E282" s="24" t="str">
        <f>IF('3. Personale_indtast'!E291="","",'3. Personale_indtast'!E291)</f>
        <v/>
      </c>
      <c r="F282" s="25">
        <f>IF('3. Personale_indtast'!F291="",0,'3. Personale_indtast'!F291)</f>
        <v>0</v>
      </c>
      <c r="G282" s="24" t="str">
        <f>IF('3. Personale_indtast'!G291="","",'3. Personale_indtast'!G291)</f>
        <v/>
      </c>
      <c r="H282" s="10">
        <f t="shared" si="27"/>
        <v>0</v>
      </c>
      <c r="I282" s="122">
        <f t="shared" si="28"/>
        <v>0</v>
      </c>
      <c r="J282" s="122">
        <f t="shared" si="29"/>
        <v>0</v>
      </c>
      <c r="K282" s="122">
        <f t="shared" si="30"/>
        <v>0</v>
      </c>
      <c r="L282" s="10">
        <f t="shared" si="26"/>
        <v>0</v>
      </c>
      <c r="M282" s="122">
        <f t="shared" si="31"/>
        <v>0</v>
      </c>
    </row>
    <row r="283" spans="3:13" x14ac:dyDescent="0.3">
      <c r="C283" s="98" t="str">
        <f>IF('3. Personale_indtast'!C292="","",'3. Personale_indtast'!C292)</f>
        <v/>
      </c>
      <c r="D283" s="24" t="str">
        <f>IF('3. Personale_indtast'!D292="","",'3. Personale_indtast'!D292)</f>
        <v/>
      </c>
      <c r="E283" s="24" t="str">
        <f>IF('3. Personale_indtast'!E292="","",'3. Personale_indtast'!E292)</f>
        <v/>
      </c>
      <c r="F283" s="25">
        <f>IF('3. Personale_indtast'!F292="",0,'3. Personale_indtast'!F292)</f>
        <v>0</v>
      </c>
      <c r="G283" s="24" t="str">
        <f>IF('3. Personale_indtast'!G292="","",'3. Personale_indtast'!G292)</f>
        <v/>
      </c>
      <c r="H283" s="10">
        <f t="shared" si="27"/>
        <v>0</v>
      </c>
      <c r="I283" s="122">
        <f t="shared" si="28"/>
        <v>0</v>
      </c>
      <c r="J283" s="122">
        <f t="shared" si="29"/>
        <v>0</v>
      </c>
      <c r="K283" s="122">
        <f t="shared" si="30"/>
        <v>0</v>
      </c>
      <c r="L283" s="10">
        <f t="shared" si="26"/>
        <v>0</v>
      </c>
      <c r="M283" s="122">
        <f t="shared" si="31"/>
        <v>0</v>
      </c>
    </row>
    <row r="284" spans="3:13" x14ac:dyDescent="0.3">
      <c r="C284" s="98" t="str">
        <f>IF('3. Personale_indtast'!C293="","",'3. Personale_indtast'!C293)</f>
        <v/>
      </c>
      <c r="D284" s="24" t="str">
        <f>IF('3. Personale_indtast'!D293="","",'3. Personale_indtast'!D293)</f>
        <v/>
      </c>
      <c r="E284" s="24" t="str">
        <f>IF('3. Personale_indtast'!E293="","",'3. Personale_indtast'!E293)</f>
        <v/>
      </c>
      <c r="F284" s="25">
        <f>IF('3. Personale_indtast'!F293="",0,'3. Personale_indtast'!F293)</f>
        <v>0</v>
      </c>
      <c r="G284" s="24" t="str">
        <f>IF('3. Personale_indtast'!G293="","",'3. Personale_indtast'!G293)</f>
        <v/>
      </c>
      <c r="H284" s="10">
        <f t="shared" si="27"/>
        <v>0</v>
      </c>
      <c r="I284" s="122">
        <f t="shared" si="28"/>
        <v>0</v>
      </c>
      <c r="J284" s="122">
        <f t="shared" si="29"/>
        <v>0</v>
      </c>
      <c r="K284" s="122">
        <f t="shared" si="30"/>
        <v>0</v>
      </c>
      <c r="L284" s="10">
        <f t="shared" si="26"/>
        <v>0</v>
      </c>
      <c r="M284" s="122">
        <f t="shared" si="31"/>
        <v>0</v>
      </c>
    </row>
    <row r="285" spans="3:13" x14ac:dyDescent="0.3">
      <c r="C285" s="98" t="str">
        <f>IF('3. Personale_indtast'!C294="","",'3. Personale_indtast'!C294)</f>
        <v/>
      </c>
      <c r="D285" s="24" t="str">
        <f>IF('3. Personale_indtast'!D294="","",'3. Personale_indtast'!D294)</f>
        <v/>
      </c>
      <c r="E285" s="24" t="str">
        <f>IF('3. Personale_indtast'!E294="","",'3. Personale_indtast'!E294)</f>
        <v/>
      </c>
      <c r="F285" s="25">
        <f>IF('3. Personale_indtast'!F294="",0,'3. Personale_indtast'!F294)</f>
        <v>0</v>
      </c>
      <c r="G285" s="24" t="str">
        <f>IF('3. Personale_indtast'!G294="","",'3. Personale_indtast'!G294)</f>
        <v/>
      </c>
      <c r="H285" s="10">
        <f t="shared" si="27"/>
        <v>0</v>
      </c>
      <c r="I285" s="122">
        <f t="shared" si="28"/>
        <v>0</v>
      </c>
      <c r="J285" s="122">
        <f t="shared" si="29"/>
        <v>0</v>
      </c>
      <c r="K285" s="122">
        <f t="shared" si="30"/>
        <v>0</v>
      </c>
      <c r="L285" s="10">
        <f t="shared" si="26"/>
        <v>0</v>
      </c>
      <c r="M285" s="122">
        <f t="shared" si="31"/>
        <v>0</v>
      </c>
    </row>
    <row r="286" spans="3:13" x14ac:dyDescent="0.3">
      <c r="C286" s="98" t="str">
        <f>IF('3. Personale_indtast'!C295="","",'3. Personale_indtast'!C295)</f>
        <v/>
      </c>
      <c r="D286" s="24" t="str">
        <f>IF('3. Personale_indtast'!D295="","",'3. Personale_indtast'!D295)</f>
        <v/>
      </c>
      <c r="E286" s="24" t="str">
        <f>IF('3. Personale_indtast'!E295="","",'3. Personale_indtast'!E295)</f>
        <v/>
      </c>
      <c r="F286" s="25">
        <f>IF('3. Personale_indtast'!F295="",0,'3. Personale_indtast'!F295)</f>
        <v>0</v>
      </c>
      <c r="G286" s="24" t="str">
        <f>IF('3. Personale_indtast'!G295="","",'3. Personale_indtast'!G295)</f>
        <v/>
      </c>
      <c r="H286" s="10">
        <f t="shared" si="27"/>
        <v>0</v>
      </c>
      <c r="I286" s="122">
        <f t="shared" si="28"/>
        <v>0</v>
      </c>
      <c r="J286" s="122">
        <f t="shared" si="29"/>
        <v>0</v>
      </c>
      <c r="K286" s="122">
        <f t="shared" si="30"/>
        <v>0</v>
      </c>
      <c r="L286" s="10">
        <f t="shared" si="26"/>
        <v>0</v>
      </c>
      <c r="M286" s="122">
        <f t="shared" si="31"/>
        <v>0</v>
      </c>
    </row>
    <row r="287" spans="3:13" x14ac:dyDescent="0.3">
      <c r="C287" s="98" t="str">
        <f>IF('3. Personale_indtast'!C296="","",'3. Personale_indtast'!C296)</f>
        <v/>
      </c>
      <c r="D287" s="24" t="str">
        <f>IF('3. Personale_indtast'!D296="","",'3. Personale_indtast'!D296)</f>
        <v/>
      </c>
      <c r="E287" s="24" t="str">
        <f>IF('3. Personale_indtast'!E296="","",'3. Personale_indtast'!E296)</f>
        <v/>
      </c>
      <c r="F287" s="25">
        <f>IF('3. Personale_indtast'!F296="",0,'3. Personale_indtast'!F296)</f>
        <v>0</v>
      </c>
      <c r="G287" s="24" t="str">
        <f>IF('3. Personale_indtast'!G296="","",'3. Personale_indtast'!G296)</f>
        <v/>
      </c>
      <c r="H287" s="10">
        <f t="shared" si="27"/>
        <v>0</v>
      </c>
      <c r="I287" s="122">
        <f t="shared" si="28"/>
        <v>0</v>
      </c>
      <c r="J287" s="122">
        <f t="shared" si="29"/>
        <v>0</v>
      </c>
      <c r="K287" s="122">
        <f t="shared" si="30"/>
        <v>0</v>
      </c>
      <c r="L287" s="10">
        <f t="shared" si="26"/>
        <v>0</v>
      </c>
      <c r="M287" s="122">
        <f t="shared" si="31"/>
        <v>0</v>
      </c>
    </row>
    <row r="288" spans="3:13" x14ac:dyDescent="0.3">
      <c r="C288" s="98" t="str">
        <f>IF('3. Personale_indtast'!C297="","",'3. Personale_indtast'!C297)</f>
        <v/>
      </c>
      <c r="D288" s="24" t="str">
        <f>IF('3. Personale_indtast'!D297="","",'3. Personale_indtast'!D297)</f>
        <v/>
      </c>
      <c r="E288" s="24" t="str">
        <f>IF('3. Personale_indtast'!E297="","",'3. Personale_indtast'!E297)</f>
        <v/>
      </c>
      <c r="F288" s="25">
        <f>IF('3. Personale_indtast'!F297="",0,'3. Personale_indtast'!F297)</f>
        <v>0</v>
      </c>
      <c r="G288" s="24" t="str">
        <f>IF('3. Personale_indtast'!G297="","",'3. Personale_indtast'!G297)</f>
        <v/>
      </c>
      <c r="H288" s="10">
        <f t="shared" si="27"/>
        <v>0</v>
      </c>
      <c r="I288" s="122">
        <f t="shared" si="28"/>
        <v>0</v>
      </c>
      <c r="J288" s="122">
        <f t="shared" si="29"/>
        <v>0</v>
      </c>
      <c r="K288" s="122">
        <f t="shared" si="30"/>
        <v>0</v>
      </c>
      <c r="L288" s="10">
        <f t="shared" si="26"/>
        <v>0</v>
      </c>
      <c r="M288" s="122">
        <f t="shared" si="31"/>
        <v>0</v>
      </c>
    </row>
    <row r="289" spans="3:13" x14ac:dyDescent="0.3">
      <c r="C289" s="98" t="str">
        <f>IF('3. Personale_indtast'!C298="","",'3. Personale_indtast'!C298)</f>
        <v/>
      </c>
      <c r="D289" s="24" t="str">
        <f>IF('3. Personale_indtast'!D298="","",'3. Personale_indtast'!D298)</f>
        <v/>
      </c>
      <c r="E289" s="24" t="str">
        <f>IF('3. Personale_indtast'!E298="","",'3. Personale_indtast'!E298)</f>
        <v/>
      </c>
      <c r="F289" s="25">
        <f>IF('3. Personale_indtast'!F298="",0,'3. Personale_indtast'!F298)</f>
        <v>0</v>
      </c>
      <c r="G289" s="24" t="str">
        <f>IF('3. Personale_indtast'!G298="","",'3. Personale_indtast'!G298)</f>
        <v/>
      </c>
      <c r="H289" s="10">
        <f t="shared" si="27"/>
        <v>0</v>
      </c>
      <c r="I289" s="122">
        <f t="shared" si="28"/>
        <v>0</v>
      </c>
      <c r="J289" s="122">
        <f t="shared" si="29"/>
        <v>0</v>
      </c>
      <c r="K289" s="122">
        <f t="shared" si="30"/>
        <v>0</v>
      </c>
      <c r="L289" s="10">
        <f t="shared" si="26"/>
        <v>0</v>
      </c>
      <c r="M289" s="122">
        <f t="shared" si="31"/>
        <v>0</v>
      </c>
    </row>
    <row r="290" spans="3:13" x14ac:dyDescent="0.3">
      <c r="C290" s="98" t="str">
        <f>IF('3. Personale_indtast'!C299="","",'3. Personale_indtast'!C299)</f>
        <v/>
      </c>
      <c r="D290" s="24" t="str">
        <f>IF('3. Personale_indtast'!D299="","",'3. Personale_indtast'!D299)</f>
        <v/>
      </c>
      <c r="E290" s="24" t="str">
        <f>IF('3. Personale_indtast'!E299="","",'3. Personale_indtast'!E299)</f>
        <v/>
      </c>
      <c r="F290" s="25">
        <f>IF('3. Personale_indtast'!F299="",0,'3. Personale_indtast'!F299)</f>
        <v>0</v>
      </c>
      <c r="G290" s="24" t="str">
        <f>IF('3. Personale_indtast'!G299="","",'3. Personale_indtast'!G299)</f>
        <v/>
      </c>
      <c r="H290" s="10">
        <f t="shared" si="27"/>
        <v>0</v>
      </c>
      <c r="I290" s="122">
        <f t="shared" si="28"/>
        <v>0</v>
      </c>
      <c r="J290" s="122">
        <f t="shared" si="29"/>
        <v>0</v>
      </c>
      <c r="K290" s="122">
        <f t="shared" si="30"/>
        <v>0</v>
      </c>
      <c r="L290" s="10">
        <f t="shared" si="26"/>
        <v>0</v>
      </c>
      <c r="M290" s="122">
        <f t="shared" si="31"/>
        <v>0</v>
      </c>
    </row>
    <row r="291" spans="3:13" x14ac:dyDescent="0.3">
      <c r="C291" s="98" t="str">
        <f>IF('3. Personale_indtast'!C300="","",'3. Personale_indtast'!C300)</f>
        <v/>
      </c>
      <c r="D291" s="24" t="str">
        <f>IF('3. Personale_indtast'!D300="","",'3. Personale_indtast'!D300)</f>
        <v/>
      </c>
      <c r="E291" s="24" t="str">
        <f>IF('3. Personale_indtast'!E300="","",'3. Personale_indtast'!E300)</f>
        <v/>
      </c>
      <c r="F291" s="25">
        <f>IF('3. Personale_indtast'!F300="",0,'3. Personale_indtast'!F300)</f>
        <v>0</v>
      </c>
      <c r="G291" s="24" t="str">
        <f>IF('3. Personale_indtast'!G300="","",'3. Personale_indtast'!G300)</f>
        <v/>
      </c>
      <c r="H291" s="10">
        <f t="shared" si="27"/>
        <v>0</v>
      </c>
      <c r="I291" s="122">
        <f t="shared" si="28"/>
        <v>0</v>
      </c>
      <c r="J291" s="122">
        <f t="shared" si="29"/>
        <v>0</v>
      </c>
      <c r="K291" s="122">
        <f t="shared" si="30"/>
        <v>0</v>
      </c>
      <c r="L291" s="10">
        <f t="shared" si="26"/>
        <v>0</v>
      </c>
      <c r="M291" s="122">
        <f t="shared" si="31"/>
        <v>0</v>
      </c>
    </row>
    <row r="292" spans="3:13" x14ac:dyDescent="0.3">
      <c r="C292" s="98" t="str">
        <f>IF('3. Personale_indtast'!C301="","",'3. Personale_indtast'!C301)</f>
        <v/>
      </c>
      <c r="D292" s="24" t="str">
        <f>IF('3. Personale_indtast'!D301="","",'3. Personale_indtast'!D301)</f>
        <v/>
      </c>
      <c r="E292" s="24" t="str">
        <f>IF('3. Personale_indtast'!E301="","",'3. Personale_indtast'!E301)</f>
        <v/>
      </c>
      <c r="F292" s="25">
        <f>IF('3. Personale_indtast'!F301="",0,'3. Personale_indtast'!F301)</f>
        <v>0</v>
      </c>
      <c r="G292" s="24" t="str">
        <f>IF('3. Personale_indtast'!G301="","",'3. Personale_indtast'!G301)</f>
        <v/>
      </c>
      <c r="H292" s="10">
        <f t="shared" si="27"/>
        <v>0</v>
      </c>
      <c r="I292" s="122">
        <f t="shared" si="28"/>
        <v>0</v>
      </c>
      <c r="J292" s="122">
        <f t="shared" si="29"/>
        <v>0</v>
      </c>
      <c r="K292" s="122">
        <f t="shared" si="30"/>
        <v>0</v>
      </c>
      <c r="L292" s="10">
        <f t="shared" si="26"/>
        <v>0</v>
      </c>
      <c r="M292" s="122">
        <f t="shared" si="31"/>
        <v>0</v>
      </c>
    </row>
    <row r="293" spans="3:13" x14ac:dyDescent="0.3">
      <c r="C293" s="98" t="str">
        <f>IF('3. Personale_indtast'!C302="","",'3. Personale_indtast'!C302)</f>
        <v/>
      </c>
      <c r="D293" s="24" t="str">
        <f>IF('3. Personale_indtast'!D302="","",'3. Personale_indtast'!D302)</f>
        <v/>
      </c>
      <c r="E293" s="24" t="str">
        <f>IF('3. Personale_indtast'!E302="","",'3. Personale_indtast'!E302)</f>
        <v/>
      </c>
      <c r="F293" s="25">
        <f>IF('3. Personale_indtast'!F302="",0,'3. Personale_indtast'!F302)</f>
        <v>0</v>
      </c>
      <c r="G293" s="24" t="str">
        <f>IF('3. Personale_indtast'!G302="","",'3. Personale_indtast'!G302)</f>
        <v/>
      </c>
      <c r="H293" s="10">
        <f t="shared" si="27"/>
        <v>0</v>
      </c>
      <c r="I293" s="122">
        <f t="shared" si="28"/>
        <v>0</v>
      </c>
      <c r="J293" s="122">
        <f t="shared" si="29"/>
        <v>0</v>
      </c>
      <c r="K293" s="122">
        <f t="shared" si="30"/>
        <v>0</v>
      </c>
      <c r="L293" s="10">
        <f t="shared" ref="L293:L356" si="32">(IF(Inst_typ="Vuggestue",K293,IF(OR(Inst_typ="Aldersintegreret institution",Inst_typ="Vug og BH",Inst_typ="Kombi"),K293*andel_vugp,0)))</f>
        <v>0</v>
      </c>
      <c r="M293" s="122">
        <f t="shared" si="31"/>
        <v>0</v>
      </c>
    </row>
    <row r="294" spans="3:13" x14ac:dyDescent="0.3">
      <c r="C294" s="98" t="str">
        <f>IF('3. Personale_indtast'!C303="","",'3. Personale_indtast'!C303)</f>
        <v/>
      </c>
      <c r="D294" s="24" t="str">
        <f>IF('3. Personale_indtast'!D303="","",'3. Personale_indtast'!D303)</f>
        <v/>
      </c>
      <c r="E294" s="24" t="str">
        <f>IF('3. Personale_indtast'!E303="","",'3. Personale_indtast'!E303)</f>
        <v/>
      </c>
      <c r="F294" s="25">
        <f>IF('3. Personale_indtast'!F303="",0,'3. Personale_indtast'!F303)</f>
        <v>0</v>
      </c>
      <c r="G294" s="24" t="str">
        <f>IF('3. Personale_indtast'!G303="","",'3. Personale_indtast'!G303)</f>
        <v/>
      </c>
      <c r="H294" s="10">
        <f t="shared" si="27"/>
        <v>0</v>
      </c>
      <c r="I294" s="122">
        <f t="shared" si="28"/>
        <v>0</v>
      </c>
      <c r="J294" s="122">
        <f t="shared" si="29"/>
        <v>0</v>
      </c>
      <c r="K294" s="122">
        <f t="shared" si="30"/>
        <v>0</v>
      </c>
      <c r="L294" s="10">
        <f t="shared" si="32"/>
        <v>0</v>
      </c>
      <c r="M294" s="122">
        <f t="shared" si="31"/>
        <v>0</v>
      </c>
    </row>
    <row r="295" spans="3:13" x14ac:dyDescent="0.3">
      <c r="C295" s="98" t="str">
        <f>IF('3. Personale_indtast'!C304="","",'3. Personale_indtast'!C304)</f>
        <v/>
      </c>
      <c r="D295" s="24" t="str">
        <f>IF('3. Personale_indtast'!D304="","",'3. Personale_indtast'!D304)</f>
        <v/>
      </c>
      <c r="E295" s="24" t="str">
        <f>IF('3. Personale_indtast'!E304="","",'3. Personale_indtast'!E304)</f>
        <v/>
      </c>
      <c r="F295" s="25">
        <f>IF('3. Personale_indtast'!F304="",0,'3. Personale_indtast'!F304)</f>
        <v>0</v>
      </c>
      <c r="G295" s="24" t="str">
        <f>IF('3. Personale_indtast'!G304="","",'3. Personale_indtast'!G304)</f>
        <v/>
      </c>
      <c r="H295" s="10">
        <f t="shared" ref="H295:H358" si="33">F295*52/år_dage</f>
        <v>0</v>
      </c>
      <c r="I295" s="122">
        <f t="shared" ref="I295:I358" si="34">IF(OR(D295="",E295=""),0,E295-D295+1)</f>
        <v>0</v>
      </c>
      <c r="J295" s="122">
        <f t="shared" ref="J295:J358" si="35">IF(G295="",0,IF(G295="Leder",0.85,IF(G295="Pædagogstuderende",0.43,IF(G295="PAU-elev",0.24,1))))</f>
        <v>0</v>
      </c>
      <c r="K295" s="122">
        <f t="shared" ref="K295:K358" si="36">(I295*J295)*H295/1924</f>
        <v>0</v>
      </c>
      <c r="L295" s="10">
        <f t="shared" si="32"/>
        <v>0</v>
      </c>
      <c r="M295" s="122">
        <f t="shared" ref="M295:M358" si="37">(IF(Inst_typ="Børnehave",K295,IF(OR(Inst_typ="Aldersintegreret institution",Inst_typ="Vug og BH",Inst_typ="Kombi"),K295*andel_bhp,0)))</f>
        <v>0</v>
      </c>
    </row>
    <row r="296" spans="3:13" x14ac:dyDescent="0.3">
      <c r="C296" s="98" t="str">
        <f>IF('3. Personale_indtast'!C305="","",'3. Personale_indtast'!C305)</f>
        <v/>
      </c>
      <c r="D296" s="24" t="str">
        <f>IF('3. Personale_indtast'!D305="","",'3. Personale_indtast'!D305)</f>
        <v/>
      </c>
      <c r="E296" s="24" t="str">
        <f>IF('3. Personale_indtast'!E305="","",'3. Personale_indtast'!E305)</f>
        <v/>
      </c>
      <c r="F296" s="25">
        <f>IF('3. Personale_indtast'!F305="",0,'3. Personale_indtast'!F305)</f>
        <v>0</v>
      </c>
      <c r="G296" s="24" t="str">
        <f>IF('3. Personale_indtast'!G305="","",'3. Personale_indtast'!G305)</f>
        <v/>
      </c>
      <c r="H296" s="10">
        <f t="shared" si="33"/>
        <v>0</v>
      </c>
      <c r="I296" s="122">
        <f t="shared" si="34"/>
        <v>0</v>
      </c>
      <c r="J296" s="122">
        <f t="shared" si="35"/>
        <v>0</v>
      </c>
      <c r="K296" s="122">
        <f t="shared" si="36"/>
        <v>0</v>
      </c>
      <c r="L296" s="10">
        <f t="shared" si="32"/>
        <v>0</v>
      </c>
      <c r="M296" s="122">
        <f t="shared" si="37"/>
        <v>0</v>
      </c>
    </row>
    <row r="297" spans="3:13" x14ac:dyDescent="0.3">
      <c r="C297" s="98" t="str">
        <f>IF('3. Personale_indtast'!C306="","",'3. Personale_indtast'!C306)</f>
        <v/>
      </c>
      <c r="D297" s="24" t="str">
        <f>IF('3. Personale_indtast'!D306="","",'3. Personale_indtast'!D306)</f>
        <v/>
      </c>
      <c r="E297" s="24" t="str">
        <f>IF('3. Personale_indtast'!E306="","",'3. Personale_indtast'!E306)</f>
        <v/>
      </c>
      <c r="F297" s="25">
        <f>IF('3. Personale_indtast'!F306="",0,'3. Personale_indtast'!F306)</f>
        <v>0</v>
      </c>
      <c r="G297" s="24" t="str">
        <f>IF('3. Personale_indtast'!G306="","",'3. Personale_indtast'!G306)</f>
        <v/>
      </c>
      <c r="H297" s="10">
        <f t="shared" si="33"/>
        <v>0</v>
      </c>
      <c r="I297" s="122">
        <f t="shared" si="34"/>
        <v>0</v>
      </c>
      <c r="J297" s="122">
        <f t="shared" si="35"/>
        <v>0</v>
      </c>
      <c r="K297" s="122">
        <f t="shared" si="36"/>
        <v>0</v>
      </c>
      <c r="L297" s="10">
        <f t="shared" si="32"/>
        <v>0</v>
      </c>
      <c r="M297" s="122">
        <f t="shared" si="37"/>
        <v>0</v>
      </c>
    </row>
    <row r="298" spans="3:13" x14ac:dyDescent="0.3">
      <c r="C298" s="98" t="str">
        <f>IF('3. Personale_indtast'!C307="","",'3. Personale_indtast'!C307)</f>
        <v/>
      </c>
      <c r="D298" s="24" t="str">
        <f>IF('3. Personale_indtast'!D307="","",'3. Personale_indtast'!D307)</f>
        <v/>
      </c>
      <c r="E298" s="24" t="str">
        <f>IF('3. Personale_indtast'!E307="","",'3. Personale_indtast'!E307)</f>
        <v/>
      </c>
      <c r="F298" s="25">
        <f>IF('3. Personale_indtast'!F307="",0,'3. Personale_indtast'!F307)</f>
        <v>0</v>
      </c>
      <c r="G298" s="24" t="str">
        <f>IF('3. Personale_indtast'!G307="","",'3. Personale_indtast'!G307)</f>
        <v/>
      </c>
      <c r="H298" s="10">
        <f t="shared" si="33"/>
        <v>0</v>
      </c>
      <c r="I298" s="122">
        <f t="shared" si="34"/>
        <v>0</v>
      </c>
      <c r="J298" s="122">
        <f t="shared" si="35"/>
        <v>0</v>
      </c>
      <c r="K298" s="122">
        <f t="shared" si="36"/>
        <v>0</v>
      </c>
      <c r="L298" s="10">
        <f t="shared" si="32"/>
        <v>0</v>
      </c>
      <c r="M298" s="122">
        <f t="shared" si="37"/>
        <v>0</v>
      </c>
    </row>
    <row r="299" spans="3:13" x14ac:dyDescent="0.3">
      <c r="C299" s="98" t="str">
        <f>IF('3. Personale_indtast'!C308="","",'3. Personale_indtast'!C308)</f>
        <v/>
      </c>
      <c r="D299" s="24" t="str">
        <f>IF('3. Personale_indtast'!D308="","",'3. Personale_indtast'!D308)</f>
        <v/>
      </c>
      <c r="E299" s="24" t="str">
        <f>IF('3. Personale_indtast'!E308="","",'3. Personale_indtast'!E308)</f>
        <v/>
      </c>
      <c r="F299" s="25">
        <f>IF('3. Personale_indtast'!F308="",0,'3. Personale_indtast'!F308)</f>
        <v>0</v>
      </c>
      <c r="G299" s="24" t="str">
        <f>IF('3. Personale_indtast'!G308="","",'3. Personale_indtast'!G308)</f>
        <v/>
      </c>
      <c r="H299" s="10">
        <f t="shared" si="33"/>
        <v>0</v>
      </c>
      <c r="I299" s="122">
        <f t="shared" si="34"/>
        <v>0</v>
      </c>
      <c r="J299" s="122">
        <f t="shared" si="35"/>
        <v>0</v>
      </c>
      <c r="K299" s="122">
        <f t="shared" si="36"/>
        <v>0</v>
      </c>
      <c r="L299" s="10">
        <f t="shared" si="32"/>
        <v>0</v>
      </c>
      <c r="M299" s="122">
        <f t="shared" si="37"/>
        <v>0</v>
      </c>
    </row>
    <row r="300" spans="3:13" x14ac:dyDescent="0.3">
      <c r="C300" s="98" t="str">
        <f>IF('3. Personale_indtast'!C309="","",'3. Personale_indtast'!C309)</f>
        <v/>
      </c>
      <c r="D300" s="24" t="str">
        <f>IF('3. Personale_indtast'!D309="","",'3. Personale_indtast'!D309)</f>
        <v/>
      </c>
      <c r="E300" s="24" t="str">
        <f>IF('3. Personale_indtast'!E309="","",'3. Personale_indtast'!E309)</f>
        <v/>
      </c>
      <c r="F300" s="25">
        <f>IF('3. Personale_indtast'!F309="",0,'3. Personale_indtast'!F309)</f>
        <v>0</v>
      </c>
      <c r="G300" s="24" t="str">
        <f>IF('3. Personale_indtast'!G309="","",'3. Personale_indtast'!G309)</f>
        <v/>
      </c>
      <c r="H300" s="10">
        <f t="shared" si="33"/>
        <v>0</v>
      </c>
      <c r="I300" s="122">
        <f t="shared" si="34"/>
        <v>0</v>
      </c>
      <c r="J300" s="122">
        <f t="shared" si="35"/>
        <v>0</v>
      </c>
      <c r="K300" s="122">
        <f t="shared" si="36"/>
        <v>0</v>
      </c>
      <c r="L300" s="10">
        <f t="shared" si="32"/>
        <v>0</v>
      </c>
      <c r="M300" s="122">
        <f t="shared" si="37"/>
        <v>0</v>
      </c>
    </row>
    <row r="301" spans="3:13" x14ac:dyDescent="0.3">
      <c r="C301" s="98" t="str">
        <f>IF('3. Personale_indtast'!C310="","",'3. Personale_indtast'!C310)</f>
        <v/>
      </c>
      <c r="D301" s="24" t="str">
        <f>IF('3. Personale_indtast'!D310="","",'3. Personale_indtast'!D310)</f>
        <v/>
      </c>
      <c r="E301" s="24" t="str">
        <f>IF('3. Personale_indtast'!E310="","",'3. Personale_indtast'!E310)</f>
        <v/>
      </c>
      <c r="F301" s="25">
        <f>IF('3. Personale_indtast'!F310="",0,'3. Personale_indtast'!F310)</f>
        <v>0</v>
      </c>
      <c r="G301" s="24" t="str">
        <f>IF('3. Personale_indtast'!G310="","",'3. Personale_indtast'!G310)</f>
        <v/>
      </c>
      <c r="H301" s="10">
        <f t="shared" si="33"/>
        <v>0</v>
      </c>
      <c r="I301" s="122">
        <f t="shared" si="34"/>
        <v>0</v>
      </c>
      <c r="J301" s="122">
        <f t="shared" si="35"/>
        <v>0</v>
      </c>
      <c r="K301" s="122">
        <f t="shared" si="36"/>
        <v>0</v>
      </c>
      <c r="L301" s="10">
        <f t="shared" si="32"/>
        <v>0</v>
      </c>
      <c r="M301" s="122">
        <f t="shared" si="37"/>
        <v>0</v>
      </c>
    </row>
    <row r="302" spans="3:13" x14ac:dyDescent="0.3">
      <c r="C302" s="98" t="str">
        <f>IF('3. Personale_indtast'!C311="","",'3. Personale_indtast'!C311)</f>
        <v/>
      </c>
      <c r="D302" s="24" t="str">
        <f>IF('3. Personale_indtast'!D311="","",'3. Personale_indtast'!D311)</f>
        <v/>
      </c>
      <c r="E302" s="24" t="str">
        <f>IF('3. Personale_indtast'!E311="","",'3. Personale_indtast'!E311)</f>
        <v/>
      </c>
      <c r="F302" s="25">
        <f>IF('3. Personale_indtast'!F311="",0,'3. Personale_indtast'!F311)</f>
        <v>0</v>
      </c>
      <c r="G302" s="24" t="str">
        <f>IF('3. Personale_indtast'!G311="","",'3. Personale_indtast'!G311)</f>
        <v/>
      </c>
      <c r="H302" s="10">
        <f t="shared" si="33"/>
        <v>0</v>
      </c>
      <c r="I302" s="122">
        <f t="shared" si="34"/>
        <v>0</v>
      </c>
      <c r="J302" s="122">
        <f t="shared" si="35"/>
        <v>0</v>
      </c>
      <c r="K302" s="122">
        <f t="shared" si="36"/>
        <v>0</v>
      </c>
      <c r="L302" s="10">
        <f t="shared" si="32"/>
        <v>0</v>
      </c>
      <c r="M302" s="122">
        <f t="shared" si="37"/>
        <v>0</v>
      </c>
    </row>
    <row r="303" spans="3:13" x14ac:dyDescent="0.3">
      <c r="C303" s="98" t="str">
        <f>IF('3. Personale_indtast'!C312="","",'3. Personale_indtast'!C312)</f>
        <v/>
      </c>
      <c r="D303" s="24" t="str">
        <f>IF('3. Personale_indtast'!D312="","",'3. Personale_indtast'!D312)</f>
        <v/>
      </c>
      <c r="E303" s="24" t="str">
        <f>IF('3. Personale_indtast'!E312="","",'3. Personale_indtast'!E312)</f>
        <v/>
      </c>
      <c r="F303" s="25">
        <f>IF('3. Personale_indtast'!F312="",0,'3. Personale_indtast'!F312)</f>
        <v>0</v>
      </c>
      <c r="G303" s="24" t="str">
        <f>IF('3. Personale_indtast'!G312="","",'3. Personale_indtast'!G312)</f>
        <v/>
      </c>
      <c r="H303" s="10">
        <f t="shared" si="33"/>
        <v>0</v>
      </c>
      <c r="I303" s="122">
        <f t="shared" si="34"/>
        <v>0</v>
      </c>
      <c r="J303" s="122">
        <f t="shared" si="35"/>
        <v>0</v>
      </c>
      <c r="K303" s="122">
        <f t="shared" si="36"/>
        <v>0</v>
      </c>
      <c r="L303" s="10">
        <f t="shared" si="32"/>
        <v>0</v>
      </c>
      <c r="M303" s="122">
        <f t="shared" si="37"/>
        <v>0</v>
      </c>
    </row>
    <row r="304" spans="3:13" x14ac:dyDescent="0.3">
      <c r="C304" s="98" t="str">
        <f>IF('3. Personale_indtast'!C313="","",'3. Personale_indtast'!C313)</f>
        <v/>
      </c>
      <c r="D304" s="24" t="str">
        <f>IF('3. Personale_indtast'!D313="","",'3. Personale_indtast'!D313)</f>
        <v/>
      </c>
      <c r="E304" s="24" t="str">
        <f>IF('3. Personale_indtast'!E313="","",'3. Personale_indtast'!E313)</f>
        <v/>
      </c>
      <c r="F304" s="25">
        <f>IF('3. Personale_indtast'!F313="",0,'3. Personale_indtast'!F313)</f>
        <v>0</v>
      </c>
      <c r="G304" s="24" t="str">
        <f>IF('3. Personale_indtast'!G313="","",'3. Personale_indtast'!G313)</f>
        <v/>
      </c>
      <c r="H304" s="10">
        <f t="shared" si="33"/>
        <v>0</v>
      </c>
      <c r="I304" s="122">
        <f t="shared" si="34"/>
        <v>0</v>
      </c>
      <c r="J304" s="122">
        <f t="shared" si="35"/>
        <v>0</v>
      </c>
      <c r="K304" s="122">
        <f t="shared" si="36"/>
        <v>0</v>
      </c>
      <c r="L304" s="10">
        <f t="shared" si="32"/>
        <v>0</v>
      </c>
      <c r="M304" s="122">
        <f t="shared" si="37"/>
        <v>0</v>
      </c>
    </row>
    <row r="305" spans="3:13" x14ac:dyDescent="0.3">
      <c r="C305" s="98" t="str">
        <f>IF('3. Personale_indtast'!C314="","",'3. Personale_indtast'!C314)</f>
        <v/>
      </c>
      <c r="D305" s="24" t="str">
        <f>IF('3. Personale_indtast'!D314="","",'3. Personale_indtast'!D314)</f>
        <v/>
      </c>
      <c r="E305" s="24" t="str">
        <f>IF('3. Personale_indtast'!E314="","",'3. Personale_indtast'!E314)</f>
        <v/>
      </c>
      <c r="F305" s="25">
        <f>IF('3. Personale_indtast'!F314="",0,'3. Personale_indtast'!F314)</f>
        <v>0</v>
      </c>
      <c r="G305" s="24" t="str">
        <f>IF('3. Personale_indtast'!G314="","",'3. Personale_indtast'!G314)</f>
        <v/>
      </c>
      <c r="H305" s="10">
        <f t="shared" si="33"/>
        <v>0</v>
      </c>
      <c r="I305" s="122">
        <f t="shared" si="34"/>
        <v>0</v>
      </c>
      <c r="J305" s="122">
        <f t="shared" si="35"/>
        <v>0</v>
      </c>
      <c r="K305" s="122">
        <f t="shared" si="36"/>
        <v>0</v>
      </c>
      <c r="L305" s="10">
        <f t="shared" si="32"/>
        <v>0</v>
      </c>
      <c r="M305" s="122">
        <f t="shared" si="37"/>
        <v>0</v>
      </c>
    </row>
    <row r="306" spans="3:13" x14ac:dyDescent="0.3">
      <c r="C306" s="98" t="str">
        <f>IF('3. Personale_indtast'!C315="","",'3. Personale_indtast'!C315)</f>
        <v/>
      </c>
      <c r="D306" s="24" t="str">
        <f>IF('3. Personale_indtast'!D315="","",'3. Personale_indtast'!D315)</f>
        <v/>
      </c>
      <c r="E306" s="24" t="str">
        <f>IF('3. Personale_indtast'!E315="","",'3. Personale_indtast'!E315)</f>
        <v/>
      </c>
      <c r="F306" s="25">
        <f>IF('3. Personale_indtast'!F315="",0,'3. Personale_indtast'!F315)</f>
        <v>0</v>
      </c>
      <c r="G306" s="24" t="str">
        <f>IF('3. Personale_indtast'!G315="","",'3. Personale_indtast'!G315)</f>
        <v/>
      </c>
      <c r="H306" s="10">
        <f t="shared" si="33"/>
        <v>0</v>
      </c>
      <c r="I306" s="122">
        <f t="shared" si="34"/>
        <v>0</v>
      </c>
      <c r="J306" s="122">
        <f t="shared" si="35"/>
        <v>0</v>
      </c>
      <c r="K306" s="122">
        <f t="shared" si="36"/>
        <v>0</v>
      </c>
      <c r="L306" s="10">
        <f t="shared" si="32"/>
        <v>0</v>
      </c>
      <c r="M306" s="122">
        <f t="shared" si="37"/>
        <v>0</v>
      </c>
    </row>
    <row r="307" spans="3:13" x14ac:dyDescent="0.3">
      <c r="C307" s="98" t="str">
        <f>IF('3. Personale_indtast'!C316="","",'3. Personale_indtast'!C316)</f>
        <v/>
      </c>
      <c r="D307" s="24" t="str">
        <f>IF('3. Personale_indtast'!D316="","",'3. Personale_indtast'!D316)</f>
        <v/>
      </c>
      <c r="E307" s="24" t="str">
        <f>IF('3. Personale_indtast'!E316="","",'3. Personale_indtast'!E316)</f>
        <v/>
      </c>
      <c r="F307" s="25">
        <f>IF('3. Personale_indtast'!F316="",0,'3. Personale_indtast'!F316)</f>
        <v>0</v>
      </c>
      <c r="G307" s="24" t="str">
        <f>IF('3. Personale_indtast'!G316="","",'3. Personale_indtast'!G316)</f>
        <v/>
      </c>
      <c r="H307" s="10">
        <f t="shared" si="33"/>
        <v>0</v>
      </c>
      <c r="I307" s="122">
        <f t="shared" si="34"/>
        <v>0</v>
      </c>
      <c r="J307" s="122">
        <f t="shared" si="35"/>
        <v>0</v>
      </c>
      <c r="K307" s="122">
        <f t="shared" si="36"/>
        <v>0</v>
      </c>
      <c r="L307" s="10">
        <f t="shared" si="32"/>
        <v>0</v>
      </c>
      <c r="M307" s="122">
        <f t="shared" si="37"/>
        <v>0</v>
      </c>
    </row>
    <row r="308" spans="3:13" x14ac:dyDescent="0.3">
      <c r="C308" s="98" t="str">
        <f>IF('3. Personale_indtast'!C317="","",'3. Personale_indtast'!C317)</f>
        <v/>
      </c>
      <c r="D308" s="24" t="str">
        <f>IF('3. Personale_indtast'!D317="","",'3. Personale_indtast'!D317)</f>
        <v/>
      </c>
      <c r="E308" s="24" t="str">
        <f>IF('3. Personale_indtast'!E317="","",'3. Personale_indtast'!E317)</f>
        <v/>
      </c>
      <c r="F308" s="25">
        <f>IF('3. Personale_indtast'!F317="",0,'3. Personale_indtast'!F317)</f>
        <v>0</v>
      </c>
      <c r="G308" s="24" t="str">
        <f>IF('3. Personale_indtast'!G317="","",'3. Personale_indtast'!G317)</f>
        <v/>
      </c>
      <c r="H308" s="10">
        <f t="shared" si="33"/>
        <v>0</v>
      </c>
      <c r="I308" s="122">
        <f t="shared" si="34"/>
        <v>0</v>
      </c>
      <c r="J308" s="122">
        <f t="shared" si="35"/>
        <v>0</v>
      </c>
      <c r="K308" s="122">
        <f t="shared" si="36"/>
        <v>0</v>
      </c>
      <c r="L308" s="10">
        <f t="shared" si="32"/>
        <v>0</v>
      </c>
      <c r="M308" s="122">
        <f t="shared" si="37"/>
        <v>0</v>
      </c>
    </row>
    <row r="309" spans="3:13" x14ac:dyDescent="0.3">
      <c r="C309" s="98" t="str">
        <f>IF('3. Personale_indtast'!C318="","",'3. Personale_indtast'!C318)</f>
        <v/>
      </c>
      <c r="D309" s="24" t="str">
        <f>IF('3. Personale_indtast'!D318="","",'3. Personale_indtast'!D318)</f>
        <v/>
      </c>
      <c r="E309" s="24" t="str">
        <f>IF('3. Personale_indtast'!E318="","",'3. Personale_indtast'!E318)</f>
        <v/>
      </c>
      <c r="F309" s="25">
        <f>IF('3. Personale_indtast'!F318="",0,'3. Personale_indtast'!F318)</f>
        <v>0</v>
      </c>
      <c r="G309" s="24" t="str">
        <f>IF('3. Personale_indtast'!G318="","",'3. Personale_indtast'!G318)</f>
        <v/>
      </c>
      <c r="H309" s="10">
        <f t="shared" si="33"/>
        <v>0</v>
      </c>
      <c r="I309" s="122">
        <f t="shared" si="34"/>
        <v>0</v>
      </c>
      <c r="J309" s="122">
        <f t="shared" si="35"/>
        <v>0</v>
      </c>
      <c r="K309" s="122">
        <f t="shared" si="36"/>
        <v>0</v>
      </c>
      <c r="L309" s="10">
        <f t="shared" si="32"/>
        <v>0</v>
      </c>
      <c r="M309" s="122">
        <f t="shared" si="37"/>
        <v>0</v>
      </c>
    </row>
    <row r="310" spans="3:13" x14ac:dyDescent="0.3">
      <c r="C310" s="98" t="str">
        <f>IF('3. Personale_indtast'!C319="","",'3. Personale_indtast'!C319)</f>
        <v/>
      </c>
      <c r="D310" s="24" t="str">
        <f>IF('3. Personale_indtast'!D319="","",'3. Personale_indtast'!D319)</f>
        <v/>
      </c>
      <c r="E310" s="24" t="str">
        <f>IF('3. Personale_indtast'!E319="","",'3. Personale_indtast'!E319)</f>
        <v/>
      </c>
      <c r="F310" s="25">
        <f>IF('3. Personale_indtast'!F319="",0,'3. Personale_indtast'!F319)</f>
        <v>0</v>
      </c>
      <c r="G310" s="24" t="str">
        <f>IF('3. Personale_indtast'!G319="","",'3. Personale_indtast'!G319)</f>
        <v/>
      </c>
      <c r="H310" s="10">
        <f t="shared" si="33"/>
        <v>0</v>
      </c>
      <c r="I310" s="122">
        <f t="shared" si="34"/>
        <v>0</v>
      </c>
      <c r="J310" s="122">
        <f t="shared" si="35"/>
        <v>0</v>
      </c>
      <c r="K310" s="122">
        <f t="shared" si="36"/>
        <v>0</v>
      </c>
      <c r="L310" s="10">
        <f t="shared" si="32"/>
        <v>0</v>
      </c>
      <c r="M310" s="122">
        <f t="shared" si="37"/>
        <v>0</v>
      </c>
    </row>
    <row r="311" spans="3:13" x14ac:dyDescent="0.3">
      <c r="C311" s="98" t="str">
        <f>IF('3. Personale_indtast'!C320="","",'3. Personale_indtast'!C320)</f>
        <v/>
      </c>
      <c r="D311" s="24" t="str">
        <f>IF('3. Personale_indtast'!D320="","",'3. Personale_indtast'!D320)</f>
        <v/>
      </c>
      <c r="E311" s="24" t="str">
        <f>IF('3. Personale_indtast'!E320="","",'3. Personale_indtast'!E320)</f>
        <v/>
      </c>
      <c r="F311" s="25">
        <f>IF('3. Personale_indtast'!F320="",0,'3. Personale_indtast'!F320)</f>
        <v>0</v>
      </c>
      <c r="G311" s="24" t="str">
        <f>IF('3. Personale_indtast'!G320="","",'3. Personale_indtast'!G320)</f>
        <v/>
      </c>
      <c r="H311" s="10">
        <f t="shared" si="33"/>
        <v>0</v>
      </c>
      <c r="I311" s="122">
        <f t="shared" si="34"/>
        <v>0</v>
      </c>
      <c r="J311" s="122">
        <f t="shared" si="35"/>
        <v>0</v>
      </c>
      <c r="K311" s="122">
        <f t="shared" si="36"/>
        <v>0</v>
      </c>
      <c r="L311" s="10">
        <f t="shared" si="32"/>
        <v>0</v>
      </c>
      <c r="M311" s="122">
        <f t="shared" si="37"/>
        <v>0</v>
      </c>
    </row>
    <row r="312" spans="3:13" x14ac:dyDescent="0.3">
      <c r="C312" s="98" t="str">
        <f>IF('3. Personale_indtast'!C321="","",'3. Personale_indtast'!C321)</f>
        <v/>
      </c>
      <c r="D312" s="24" t="str">
        <f>IF('3. Personale_indtast'!D321="","",'3. Personale_indtast'!D321)</f>
        <v/>
      </c>
      <c r="E312" s="24" t="str">
        <f>IF('3. Personale_indtast'!E321="","",'3. Personale_indtast'!E321)</f>
        <v/>
      </c>
      <c r="F312" s="25">
        <f>IF('3. Personale_indtast'!F321="",0,'3. Personale_indtast'!F321)</f>
        <v>0</v>
      </c>
      <c r="G312" s="24" t="str">
        <f>IF('3. Personale_indtast'!G321="","",'3. Personale_indtast'!G321)</f>
        <v/>
      </c>
      <c r="H312" s="10">
        <f t="shared" si="33"/>
        <v>0</v>
      </c>
      <c r="I312" s="122">
        <f t="shared" si="34"/>
        <v>0</v>
      </c>
      <c r="J312" s="122">
        <f t="shared" si="35"/>
        <v>0</v>
      </c>
      <c r="K312" s="122">
        <f t="shared" si="36"/>
        <v>0</v>
      </c>
      <c r="L312" s="10">
        <f t="shared" si="32"/>
        <v>0</v>
      </c>
      <c r="M312" s="122">
        <f t="shared" si="37"/>
        <v>0</v>
      </c>
    </row>
    <row r="313" spans="3:13" x14ac:dyDescent="0.3">
      <c r="C313" s="98" t="str">
        <f>IF('3. Personale_indtast'!C322="","",'3. Personale_indtast'!C322)</f>
        <v/>
      </c>
      <c r="D313" s="24" t="str">
        <f>IF('3. Personale_indtast'!D322="","",'3. Personale_indtast'!D322)</f>
        <v/>
      </c>
      <c r="E313" s="24" t="str">
        <f>IF('3. Personale_indtast'!E322="","",'3. Personale_indtast'!E322)</f>
        <v/>
      </c>
      <c r="F313" s="25">
        <f>IF('3. Personale_indtast'!F322="",0,'3. Personale_indtast'!F322)</f>
        <v>0</v>
      </c>
      <c r="G313" s="24" t="str">
        <f>IF('3. Personale_indtast'!G322="","",'3. Personale_indtast'!G322)</f>
        <v/>
      </c>
      <c r="H313" s="10">
        <f t="shared" si="33"/>
        <v>0</v>
      </c>
      <c r="I313" s="122">
        <f t="shared" si="34"/>
        <v>0</v>
      </c>
      <c r="J313" s="122">
        <f t="shared" si="35"/>
        <v>0</v>
      </c>
      <c r="K313" s="122">
        <f t="shared" si="36"/>
        <v>0</v>
      </c>
      <c r="L313" s="10">
        <f t="shared" si="32"/>
        <v>0</v>
      </c>
      <c r="M313" s="122">
        <f t="shared" si="37"/>
        <v>0</v>
      </c>
    </row>
    <row r="314" spans="3:13" x14ac:dyDescent="0.3">
      <c r="C314" s="98" t="str">
        <f>IF('3. Personale_indtast'!C323="","",'3. Personale_indtast'!C323)</f>
        <v/>
      </c>
      <c r="D314" s="24" t="str">
        <f>IF('3. Personale_indtast'!D323="","",'3. Personale_indtast'!D323)</f>
        <v/>
      </c>
      <c r="E314" s="24" t="str">
        <f>IF('3. Personale_indtast'!E323="","",'3. Personale_indtast'!E323)</f>
        <v/>
      </c>
      <c r="F314" s="25">
        <f>IF('3. Personale_indtast'!F323="",0,'3. Personale_indtast'!F323)</f>
        <v>0</v>
      </c>
      <c r="G314" s="24" t="str">
        <f>IF('3. Personale_indtast'!G323="","",'3. Personale_indtast'!G323)</f>
        <v/>
      </c>
      <c r="H314" s="10">
        <f t="shared" si="33"/>
        <v>0</v>
      </c>
      <c r="I314" s="122">
        <f t="shared" si="34"/>
        <v>0</v>
      </c>
      <c r="J314" s="122">
        <f t="shared" si="35"/>
        <v>0</v>
      </c>
      <c r="K314" s="122">
        <f t="shared" si="36"/>
        <v>0</v>
      </c>
      <c r="L314" s="10">
        <f t="shared" si="32"/>
        <v>0</v>
      </c>
      <c r="M314" s="122">
        <f t="shared" si="37"/>
        <v>0</v>
      </c>
    </row>
    <row r="315" spans="3:13" x14ac:dyDescent="0.3">
      <c r="C315" s="98" t="str">
        <f>IF('3. Personale_indtast'!C324="","",'3. Personale_indtast'!C324)</f>
        <v/>
      </c>
      <c r="D315" s="24" t="str">
        <f>IF('3. Personale_indtast'!D324="","",'3. Personale_indtast'!D324)</f>
        <v/>
      </c>
      <c r="E315" s="24" t="str">
        <f>IF('3. Personale_indtast'!E324="","",'3. Personale_indtast'!E324)</f>
        <v/>
      </c>
      <c r="F315" s="25">
        <f>IF('3. Personale_indtast'!F324="",0,'3. Personale_indtast'!F324)</f>
        <v>0</v>
      </c>
      <c r="G315" s="24" t="str">
        <f>IF('3. Personale_indtast'!G324="","",'3. Personale_indtast'!G324)</f>
        <v/>
      </c>
      <c r="H315" s="10">
        <f t="shared" si="33"/>
        <v>0</v>
      </c>
      <c r="I315" s="122">
        <f t="shared" si="34"/>
        <v>0</v>
      </c>
      <c r="J315" s="122">
        <f t="shared" si="35"/>
        <v>0</v>
      </c>
      <c r="K315" s="122">
        <f t="shared" si="36"/>
        <v>0</v>
      </c>
      <c r="L315" s="10">
        <f t="shared" si="32"/>
        <v>0</v>
      </c>
      <c r="M315" s="122">
        <f t="shared" si="37"/>
        <v>0</v>
      </c>
    </row>
    <row r="316" spans="3:13" x14ac:dyDescent="0.3">
      <c r="C316" s="98" t="str">
        <f>IF('3. Personale_indtast'!C325="","",'3. Personale_indtast'!C325)</f>
        <v/>
      </c>
      <c r="D316" s="24" t="str">
        <f>IF('3. Personale_indtast'!D325="","",'3. Personale_indtast'!D325)</f>
        <v/>
      </c>
      <c r="E316" s="24" t="str">
        <f>IF('3. Personale_indtast'!E325="","",'3. Personale_indtast'!E325)</f>
        <v/>
      </c>
      <c r="F316" s="25">
        <f>IF('3. Personale_indtast'!F325="",0,'3. Personale_indtast'!F325)</f>
        <v>0</v>
      </c>
      <c r="G316" s="24" t="str">
        <f>IF('3. Personale_indtast'!G325="","",'3. Personale_indtast'!G325)</f>
        <v/>
      </c>
      <c r="H316" s="10">
        <f t="shared" si="33"/>
        <v>0</v>
      </c>
      <c r="I316" s="122">
        <f t="shared" si="34"/>
        <v>0</v>
      </c>
      <c r="J316" s="122">
        <f t="shared" si="35"/>
        <v>0</v>
      </c>
      <c r="K316" s="122">
        <f t="shared" si="36"/>
        <v>0</v>
      </c>
      <c r="L316" s="10">
        <f t="shared" si="32"/>
        <v>0</v>
      </c>
      <c r="M316" s="122">
        <f t="shared" si="37"/>
        <v>0</v>
      </c>
    </row>
    <row r="317" spans="3:13" x14ac:dyDescent="0.3">
      <c r="C317" s="98" t="str">
        <f>IF('3. Personale_indtast'!C326="","",'3. Personale_indtast'!C326)</f>
        <v/>
      </c>
      <c r="D317" s="24" t="str">
        <f>IF('3. Personale_indtast'!D326="","",'3. Personale_indtast'!D326)</f>
        <v/>
      </c>
      <c r="E317" s="24" t="str">
        <f>IF('3. Personale_indtast'!E326="","",'3. Personale_indtast'!E326)</f>
        <v/>
      </c>
      <c r="F317" s="25">
        <f>IF('3. Personale_indtast'!F326="",0,'3. Personale_indtast'!F326)</f>
        <v>0</v>
      </c>
      <c r="G317" s="24" t="str">
        <f>IF('3. Personale_indtast'!G326="","",'3. Personale_indtast'!G326)</f>
        <v/>
      </c>
      <c r="H317" s="10">
        <f t="shared" si="33"/>
        <v>0</v>
      </c>
      <c r="I317" s="122">
        <f t="shared" si="34"/>
        <v>0</v>
      </c>
      <c r="J317" s="122">
        <f t="shared" si="35"/>
        <v>0</v>
      </c>
      <c r="K317" s="122">
        <f t="shared" si="36"/>
        <v>0</v>
      </c>
      <c r="L317" s="10">
        <f t="shared" si="32"/>
        <v>0</v>
      </c>
      <c r="M317" s="122">
        <f t="shared" si="37"/>
        <v>0</v>
      </c>
    </row>
    <row r="318" spans="3:13" x14ac:dyDescent="0.3">
      <c r="C318" s="98" t="str">
        <f>IF('3. Personale_indtast'!C327="","",'3. Personale_indtast'!C327)</f>
        <v/>
      </c>
      <c r="D318" s="24" t="str">
        <f>IF('3. Personale_indtast'!D327="","",'3. Personale_indtast'!D327)</f>
        <v/>
      </c>
      <c r="E318" s="24" t="str">
        <f>IF('3. Personale_indtast'!E327="","",'3. Personale_indtast'!E327)</f>
        <v/>
      </c>
      <c r="F318" s="25">
        <f>IF('3. Personale_indtast'!F327="",0,'3. Personale_indtast'!F327)</f>
        <v>0</v>
      </c>
      <c r="G318" s="24" t="str">
        <f>IF('3. Personale_indtast'!G327="","",'3. Personale_indtast'!G327)</f>
        <v/>
      </c>
      <c r="H318" s="10">
        <f t="shared" si="33"/>
        <v>0</v>
      </c>
      <c r="I318" s="122">
        <f t="shared" si="34"/>
        <v>0</v>
      </c>
      <c r="J318" s="122">
        <f t="shared" si="35"/>
        <v>0</v>
      </c>
      <c r="K318" s="122">
        <f t="shared" si="36"/>
        <v>0</v>
      </c>
      <c r="L318" s="10">
        <f t="shared" si="32"/>
        <v>0</v>
      </c>
      <c r="M318" s="122">
        <f t="shared" si="37"/>
        <v>0</v>
      </c>
    </row>
    <row r="319" spans="3:13" x14ac:dyDescent="0.3">
      <c r="C319" s="98" t="str">
        <f>IF('3. Personale_indtast'!C328="","",'3. Personale_indtast'!C328)</f>
        <v/>
      </c>
      <c r="D319" s="24" t="str">
        <f>IF('3. Personale_indtast'!D328="","",'3. Personale_indtast'!D328)</f>
        <v/>
      </c>
      <c r="E319" s="24" t="str">
        <f>IF('3. Personale_indtast'!E328="","",'3. Personale_indtast'!E328)</f>
        <v/>
      </c>
      <c r="F319" s="25">
        <f>IF('3. Personale_indtast'!F328="",0,'3. Personale_indtast'!F328)</f>
        <v>0</v>
      </c>
      <c r="G319" s="24" t="str">
        <f>IF('3. Personale_indtast'!G328="","",'3. Personale_indtast'!G328)</f>
        <v/>
      </c>
      <c r="H319" s="10">
        <f t="shared" si="33"/>
        <v>0</v>
      </c>
      <c r="I319" s="122">
        <f t="shared" si="34"/>
        <v>0</v>
      </c>
      <c r="J319" s="122">
        <f t="shared" si="35"/>
        <v>0</v>
      </c>
      <c r="K319" s="122">
        <f t="shared" si="36"/>
        <v>0</v>
      </c>
      <c r="L319" s="10">
        <f t="shared" si="32"/>
        <v>0</v>
      </c>
      <c r="M319" s="122">
        <f t="shared" si="37"/>
        <v>0</v>
      </c>
    </row>
    <row r="320" spans="3:13" x14ac:dyDescent="0.3">
      <c r="C320" s="98" t="str">
        <f>IF('3. Personale_indtast'!C329="","",'3. Personale_indtast'!C329)</f>
        <v/>
      </c>
      <c r="D320" s="24" t="str">
        <f>IF('3. Personale_indtast'!D329="","",'3. Personale_indtast'!D329)</f>
        <v/>
      </c>
      <c r="E320" s="24" t="str">
        <f>IF('3. Personale_indtast'!E329="","",'3. Personale_indtast'!E329)</f>
        <v/>
      </c>
      <c r="F320" s="25">
        <f>IF('3. Personale_indtast'!F329="",0,'3. Personale_indtast'!F329)</f>
        <v>0</v>
      </c>
      <c r="G320" s="24" t="str">
        <f>IF('3. Personale_indtast'!G329="","",'3. Personale_indtast'!G329)</f>
        <v/>
      </c>
      <c r="H320" s="10">
        <f t="shared" si="33"/>
        <v>0</v>
      </c>
      <c r="I320" s="122">
        <f t="shared" si="34"/>
        <v>0</v>
      </c>
      <c r="J320" s="122">
        <f t="shared" si="35"/>
        <v>0</v>
      </c>
      <c r="K320" s="122">
        <f t="shared" si="36"/>
        <v>0</v>
      </c>
      <c r="L320" s="10">
        <f t="shared" si="32"/>
        <v>0</v>
      </c>
      <c r="M320" s="122">
        <f t="shared" si="37"/>
        <v>0</v>
      </c>
    </row>
    <row r="321" spans="3:13" x14ac:dyDescent="0.3">
      <c r="C321" s="98" t="str">
        <f>IF('3. Personale_indtast'!C330="","",'3. Personale_indtast'!C330)</f>
        <v/>
      </c>
      <c r="D321" s="24" t="str">
        <f>IF('3. Personale_indtast'!D330="","",'3. Personale_indtast'!D330)</f>
        <v/>
      </c>
      <c r="E321" s="24" t="str">
        <f>IF('3. Personale_indtast'!E330="","",'3. Personale_indtast'!E330)</f>
        <v/>
      </c>
      <c r="F321" s="25">
        <f>IF('3. Personale_indtast'!F330="",0,'3. Personale_indtast'!F330)</f>
        <v>0</v>
      </c>
      <c r="G321" s="24" t="str">
        <f>IF('3. Personale_indtast'!G330="","",'3. Personale_indtast'!G330)</f>
        <v/>
      </c>
      <c r="H321" s="10">
        <f t="shared" si="33"/>
        <v>0</v>
      </c>
      <c r="I321" s="122">
        <f t="shared" si="34"/>
        <v>0</v>
      </c>
      <c r="J321" s="122">
        <f t="shared" si="35"/>
        <v>0</v>
      </c>
      <c r="K321" s="122">
        <f t="shared" si="36"/>
        <v>0</v>
      </c>
      <c r="L321" s="10">
        <f t="shared" si="32"/>
        <v>0</v>
      </c>
      <c r="M321" s="122">
        <f t="shared" si="37"/>
        <v>0</v>
      </c>
    </row>
    <row r="322" spans="3:13" x14ac:dyDescent="0.3">
      <c r="C322" s="98" t="str">
        <f>IF('3. Personale_indtast'!C331="","",'3. Personale_indtast'!C331)</f>
        <v/>
      </c>
      <c r="D322" s="24" t="str">
        <f>IF('3. Personale_indtast'!D331="","",'3. Personale_indtast'!D331)</f>
        <v/>
      </c>
      <c r="E322" s="24" t="str">
        <f>IF('3. Personale_indtast'!E331="","",'3. Personale_indtast'!E331)</f>
        <v/>
      </c>
      <c r="F322" s="25">
        <f>IF('3. Personale_indtast'!F331="",0,'3. Personale_indtast'!F331)</f>
        <v>0</v>
      </c>
      <c r="G322" s="24" t="str">
        <f>IF('3. Personale_indtast'!G331="","",'3. Personale_indtast'!G331)</f>
        <v/>
      </c>
      <c r="H322" s="10">
        <f t="shared" si="33"/>
        <v>0</v>
      </c>
      <c r="I322" s="122">
        <f t="shared" si="34"/>
        <v>0</v>
      </c>
      <c r="J322" s="122">
        <f t="shared" si="35"/>
        <v>0</v>
      </c>
      <c r="K322" s="122">
        <f t="shared" si="36"/>
        <v>0</v>
      </c>
      <c r="L322" s="10">
        <f t="shared" si="32"/>
        <v>0</v>
      </c>
      <c r="M322" s="122">
        <f t="shared" si="37"/>
        <v>0</v>
      </c>
    </row>
    <row r="323" spans="3:13" x14ac:dyDescent="0.3">
      <c r="C323" s="98" t="str">
        <f>IF('3. Personale_indtast'!C332="","",'3. Personale_indtast'!C332)</f>
        <v/>
      </c>
      <c r="D323" s="24" t="str">
        <f>IF('3. Personale_indtast'!D332="","",'3. Personale_indtast'!D332)</f>
        <v/>
      </c>
      <c r="E323" s="24" t="str">
        <f>IF('3. Personale_indtast'!E332="","",'3. Personale_indtast'!E332)</f>
        <v/>
      </c>
      <c r="F323" s="25">
        <f>IF('3. Personale_indtast'!F332="",0,'3. Personale_indtast'!F332)</f>
        <v>0</v>
      </c>
      <c r="G323" s="24" t="str">
        <f>IF('3. Personale_indtast'!G332="","",'3. Personale_indtast'!G332)</f>
        <v/>
      </c>
      <c r="H323" s="10">
        <f t="shared" si="33"/>
        <v>0</v>
      </c>
      <c r="I323" s="122">
        <f t="shared" si="34"/>
        <v>0</v>
      </c>
      <c r="J323" s="122">
        <f t="shared" si="35"/>
        <v>0</v>
      </c>
      <c r="K323" s="122">
        <f t="shared" si="36"/>
        <v>0</v>
      </c>
      <c r="L323" s="10">
        <f t="shared" si="32"/>
        <v>0</v>
      </c>
      <c r="M323" s="122">
        <f t="shared" si="37"/>
        <v>0</v>
      </c>
    </row>
    <row r="324" spans="3:13" x14ac:dyDescent="0.3">
      <c r="C324" s="98" t="str">
        <f>IF('3. Personale_indtast'!C333="","",'3. Personale_indtast'!C333)</f>
        <v/>
      </c>
      <c r="D324" s="24" t="str">
        <f>IF('3. Personale_indtast'!D333="","",'3. Personale_indtast'!D333)</f>
        <v/>
      </c>
      <c r="E324" s="24" t="str">
        <f>IF('3. Personale_indtast'!E333="","",'3. Personale_indtast'!E333)</f>
        <v/>
      </c>
      <c r="F324" s="25">
        <f>IF('3. Personale_indtast'!F333="",0,'3. Personale_indtast'!F333)</f>
        <v>0</v>
      </c>
      <c r="G324" s="24" t="str">
        <f>IF('3. Personale_indtast'!G333="","",'3. Personale_indtast'!G333)</f>
        <v/>
      </c>
      <c r="H324" s="10">
        <f t="shared" si="33"/>
        <v>0</v>
      </c>
      <c r="I324" s="122">
        <f t="shared" si="34"/>
        <v>0</v>
      </c>
      <c r="J324" s="122">
        <f t="shared" si="35"/>
        <v>0</v>
      </c>
      <c r="K324" s="122">
        <f t="shared" si="36"/>
        <v>0</v>
      </c>
      <c r="L324" s="10">
        <f t="shared" si="32"/>
        <v>0</v>
      </c>
      <c r="M324" s="122">
        <f t="shared" si="37"/>
        <v>0</v>
      </c>
    </row>
    <row r="325" spans="3:13" x14ac:dyDescent="0.3">
      <c r="C325" s="98" t="str">
        <f>IF('3. Personale_indtast'!C334="","",'3. Personale_indtast'!C334)</f>
        <v/>
      </c>
      <c r="D325" s="24" t="str">
        <f>IF('3. Personale_indtast'!D334="","",'3. Personale_indtast'!D334)</f>
        <v/>
      </c>
      <c r="E325" s="24" t="str">
        <f>IF('3. Personale_indtast'!E334="","",'3. Personale_indtast'!E334)</f>
        <v/>
      </c>
      <c r="F325" s="25">
        <f>IF('3. Personale_indtast'!F334="",0,'3. Personale_indtast'!F334)</f>
        <v>0</v>
      </c>
      <c r="G325" s="24" t="str">
        <f>IF('3. Personale_indtast'!G334="","",'3. Personale_indtast'!G334)</f>
        <v/>
      </c>
      <c r="H325" s="10">
        <f t="shared" si="33"/>
        <v>0</v>
      </c>
      <c r="I325" s="122">
        <f t="shared" si="34"/>
        <v>0</v>
      </c>
      <c r="J325" s="122">
        <f t="shared" si="35"/>
        <v>0</v>
      </c>
      <c r="K325" s="122">
        <f t="shared" si="36"/>
        <v>0</v>
      </c>
      <c r="L325" s="10">
        <f t="shared" si="32"/>
        <v>0</v>
      </c>
      <c r="M325" s="122">
        <f t="shared" si="37"/>
        <v>0</v>
      </c>
    </row>
    <row r="326" spans="3:13" x14ac:dyDescent="0.3">
      <c r="C326" s="98" t="str">
        <f>IF('3. Personale_indtast'!C335="","",'3. Personale_indtast'!C335)</f>
        <v/>
      </c>
      <c r="D326" s="24" t="str">
        <f>IF('3. Personale_indtast'!D335="","",'3. Personale_indtast'!D335)</f>
        <v/>
      </c>
      <c r="E326" s="24" t="str">
        <f>IF('3. Personale_indtast'!E335="","",'3. Personale_indtast'!E335)</f>
        <v/>
      </c>
      <c r="F326" s="25">
        <f>IF('3. Personale_indtast'!F335="",0,'3. Personale_indtast'!F335)</f>
        <v>0</v>
      </c>
      <c r="G326" s="24" t="str">
        <f>IF('3. Personale_indtast'!G335="","",'3. Personale_indtast'!G335)</f>
        <v/>
      </c>
      <c r="H326" s="10">
        <f t="shared" si="33"/>
        <v>0</v>
      </c>
      <c r="I326" s="122">
        <f t="shared" si="34"/>
        <v>0</v>
      </c>
      <c r="J326" s="122">
        <f t="shared" si="35"/>
        <v>0</v>
      </c>
      <c r="K326" s="122">
        <f t="shared" si="36"/>
        <v>0</v>
      </c>
      <c r="L326" s="10">
        <f t="shared" si="32"/>
        <v>0</v>
      </c>
      <c r="M326" s="122">
        <f t="shared" si="37"/>
        <v>0</v>
      </c>
    </row>
    <row r="327" spans="3:13" x14ac:dyDescent="0.3">
      <c r="C327" s="98" t="str">
        <f>IF('3. Personale_indtast'!C336="","",'3. Personale_indtast'!C336)</f>
        <v/>
      </c>
      <c r="D327" s="24" t="str">
        <f>IF('3. Personale_indtast'!D336="","",'3. Personale_indtast'!D336)</f>
        <v/>
      </c>
      <c r="E327" s="24" t="str">
        <f>IF('3. Personale_indtast'!E336="","",'3. Personale_indtast'!E336)</f>
        <v/>
      </c>
      <c r="F327" s="25">
        <f>IF('3. Personale_indtast'!F336="",0,'3. Personale_indtast'!F336)</f>
        <v>0</v>
      </c>
      <c r="G327" s="24" t="str">
        <f>IF('3. Personale_indtast'!G336="","",'3. Personale_indtast'!G336)</f>
        <v/>
      </c>
      <c r="H327" s="10">
        <f t="shared" si="33"/>
        <v>0</v>
      </c>
      <c r="I327" s="122">
        <f t="shared" si="34"/>
        <v>0</v>
      </c>
      <c r="J327" s="122">
        <f t="shared" si="35"/>
        <v>0</v>
      </c>
      <c r="K327" s="122">
        <f t="shared" si="36"/>
        <v>0</v>
      </c>
      <c r="L327" s="10">
        <f t="shared" si="32"/>
        <v>0</v>
      </c>
      <c r="M327" s="122">
        <f t="shared" si="37"/>
        <v>0</v>
      </c>
    </row>
    <row r="328" spans="3:13" x14ac:dyDescent="0.3">
      <c r="C328" s="98" t="str">
        <f>IF('3. Personale_indtast'!C337="","",'3. Personale_indtast'!C337)</f>
        <v/>
      </c>
      <c r="D328" s="24" t="str">
        <f>IF('3. Personale_indtast'!D337="","",'3. Personale_indtast'!D337)</f>
        <v/>
      </c>
      <c r="E328" s="24" t="str">
        <f>IF('3. Personale_indtast'!E337="","",'3. Personale_indtast'!E337)</f>
        <v/>
      </c>
      <c r="F328" s="25">
        <f>IF('3. Personale_indtast'!F337="",0,'3. Personale_indtast'!F337)</f>
        <v>0</v>
      </c>
      <c r="G328" s="24" t="str">
        <f>IF('3. Personale_indtast'!G337="","",'3. Personale_indtast'!G337)</f>
        <v/>
      </c>
      <c r="H328" s="10">
        <f t="shared" si="33"/>
        <v>0</v>
      </c>
      <c r="I328" s="122">
        <f t="shared" si="34"/>
        <v>0</v>
      </c>
      <c r="J328" s="122">
        <f t="shared" si="35"/>
        <v>0</v>
      </c>
      <c r="K328" s="122">
        <f t="shared" si="36"/>
        <v>0</v>
      </c>
      <c r="L328" s="10">
        <f t="shared" si="32"/>
        <v>0</v>
      </c>
      <c r="M328" s="122">
        <f t="shared" si="37"/>
        <v>0</v>
      </c>
    </row>
    <row r="329" spans="3:13" x14ac:dyDescent="0.3">
      <c r="C329" s="98" t="str">
        <f>IF('3. Personale_indtast'!C338="","",'3. Personale_indtast'!C338)</f>
        <v/>
      </c>
      <c r="D329" s="24" t="str">
        <f>IF('3. Personale_indtast'!D338="","",'3. Personale_indtast'!D338)</f>
        <v/>
      </c>
      <c r="E329" s="24" t="str">
        <f>IF('3. Personale_indtast'!E338="","",'3. Personale_indtast'!E338)</f>
        <v/>
      </c>
      <c r="F329" s="25">
        <f>IF('3. Personale_indtast'!F338="",0,'3. Personale_indtast'!F338)</f>
        <v>0</v>
      </c>
      <c r="G329" s="24" t="str">
        <f>IF('3. Personale_indtast'!G338="","",'3. Personale_indtast'!G338)</f>
        <v/>
      </c>
      <c r="H329" s="10">
        <f t="shared" si="33"/>
        <v>0</v>
      </c>
      <c r="I329" s="122">
        <f t="shared" si="34"/>
        <v>0</v>
      </c>
      <c r="J329" s="122">
        <f t="shared" si="35"/>
        <v>0</v>
      </c>
      <c r="K329" s="122">
        <f t="shared" si="36"/>
        <v>0</v>
      </c>
      <c r="L329" s="10">
        <f t="shared" si="32"/>
        <v>0</v>
      </c>
      <c r="M329" s="122">
        <f t="shared" si="37"/>
        <v>0</v>
      </c>
    </row>
    <row r="330" spans="3:13" x14ac:dyDescent="0.3">
      <c r="C330" s="98" t="str">
        <f>IF('3. Personale_indtast'!C339="","",'3. Personale_indtast'!C339)</f>
        <v/>
      </c>
      <c r="D330" s="24" t="str">
        <f>IF('3. Personale_indtast'!D339="","",'3. Personale_indtast'!D339)</f>
        <v/>
      </c>
      <c r="E330" s="24" t="str">
        <f>IF('3. Personale_indtast'!E339="","",'3. Personale_indtast'!E339)</f>
        <v/>
      </c>
      <c r="F330" s="25">
        <f>IF('3. Personale_indtast'!F339="",0,'3. Personale_indtast'!F339)</f>
        <v>0</v>
      </c>
      <c r="G330" s="24" t="str">
        <f>IF('3. Personale_indtast'!G339="","",'3. Personale_indtast'!G339)</f>
        <v/>
      </c>
      <c r="H330" s="10">
        <f t="shared" si="33"/>
        <v>0</v>
      </c>
      <c r="I330" s="122">
        <f t="shared" si="34"/>
        <v>0</v>
      </c>
      <c r="J330" s="122">
        <f t="shared" si="35"/>
        <v>0</v>
      </c>
      <c r="K330" s="122">
        <f t="shared" si="36"/>
        <v>0</v>
      </c>
      <c r="L330" s="10">
        <f t="shared" si="32"/>
        <v>0</v>
      </c>
      <c r="M330" s="122">
        <f t="shared" si="37"/>
        <v>0</v>
      </c>
    </row>
    <row r="331" spans="3:13" x14ac:dyDescent="0.3">
      <c r="C331" s="98" t="str">
        <f>IF('3. Personale_indtast'!C340="","",'3. Personale_indtast'!C340)</f>
        <v/>
      </c>
      <c r="D331" s="24" t="str">
        <f>IF('3. Personale_indtast'!D340="","",'3. Personale_indtast'!D340)</f>
        <v/>
      </c>
      <c r="E331" s="24" t="str">
        <f>IF('3. Personale_indtast'!E340="","",'3. Personale_indtast'!E340)</f>
        <v/>
      </c>
      <c r="F331" s="25">
        <f>IF('3. Personale_indtast'!F340="",0,'3. Personale_indtast'!F340)</f>
        <v>0</v>
      </c>
      <c r="G331" s="24" t="str">
        <f>IF('3. Personale_indtast'!G340="","",'3. Personale_indtast'!G340)</f>
        <v/>
      </c>
      <c r="H331" s="10">
        <f t="shared" si="33"/>
        <v>0</v>
      </c>
      <c r="I331" s="122">
        <f t="shared" si="34"/>
        <v>0</v>
      </c>
      <c r="J331" s="122">
        <f t="shared" si="35"/>
        <v>0</v>
      </c>
      <c r="K331" s="122">
        <f t="shared" si="36"/>
        <v>0</v>
      </c>
      <c r="L331" s="10">
        <f t="shared" si="32"/>
        <v>0</v>
      </c>
      <c r="M331" s="122">
        <f t="shared" si="37"/>
        <v>0</v>
      </c>
    </row>
    <row r="332" spans="3:13" x14ac:dyDescent="0.3">
      <c r="C332" s="98" t="str">
        <f>IF('3. Personale_indtast'!C341="","",'3. Personale_indtast'!C341)</f>
        <v/>
      </c>
      <c r="D332" s="24" t="str">
        <f>IF('3. Personale_indtast'!D341="","",'3. Personale_indtast'!D341)</f>
        <v/>
      </c>
      <c r="E332" s="24" t="str">
        <f>IF('3. Personale_indtast'!E341="","",'3. Personale_indtast'!E341)</f>
        <v/>
      </c>
      <c r="F332" s="25">
        <f>IF('3. Personale_indtast'!F341="",0,'3. Personale_indtast'!F341)</f>
        <v>0</v>
      </c>
      <c r="G332" s="24" t="str">
        <f>IF('3. Personale_indtast'!G341="","",'3. Personale_indtast'!G341)</f>
        <v/>
      </c>
      <c r="H332" s="10">
        <f t="shared" si="33"/>
        <v>0</v>
      </c>
      <c r="I332" s="122">
        <f t="shared" si="34"/>
        <v>0</v>
      </c>
      <c r="J332" s="122">
        <f t="shared" si="35"/>
        <v>0</v>
      </c>
      <c r="K332" s="122">
        <f t="shared" si="36"/>
        <v>0</v>
      </c>
      <c r="L332" s="10">
        <f t="shared" si="32"/>
        <v>0</v>
      </c>
      <c r="M332" s="122">
        <f t="shared" si="37"/>
        <v>0</v>
      </c>
    </row>
    <row r="333" spans="3:13" x14ac:dyDescent="0.3">
      <c r="C333" s="98" t="str">
        <f>IF('3. Personale_indtast'!C342="","",'3. Personale_indtast'!C342)</f>
        <v/>
      </c>
      <c r="D333" s="24" t="str">
        <f>IF('3. Personale_indtast'!D342="","",'3. Personale_indtast'!D342)</f>
        <v/>
      </c>
      <c r="E333" s="24" t="str">
        <f>IF('3. Personale_indtast'!E342="","",'3. Personale_indtast'!E342)</f>
        <v/>
      </c>
      <c r="F333" s="25">
        <f>IF('3. Personale_indtast'!F342="",0,'3. Personale_indtast'!F342)</f>
        <v>0</v>
      </c>
      <c r="G333" s="24" t="str">
        <f>IF('3. Personale_indtast'!G342="","",'3. Personale_indtast'!G342)</f>
        <v/>
      </c>
      <c r="H333" s="10">
        <f t="shared" si="33"/>
        <v>0</v>
      </c>
      <c r="I333" s="122">
        <f t="shared" si="34"/>
        <v>0</v>
      </c>
      <c r="J333" s="122">
        <f t="shared" si="35"/>
        <v>0</v>
      </c>
      <c r="K333" s="122">
        <f t="shared" si="36"/>
        <v>0</v>
      </c>
      <c r="L333" s="10">
        <f t="shared" si="32"/>
        <v>0</v>
      </c>
      <c r="M333" s="122">
        <f t="shared" si="37"/>
        <v>0</v>
      </c>
    </row>
    <row r="334" spans="3:13" x14ac:dyDescent="0.3">
      <c r="C334" s="98" t="str">
        <f>IF('3. Personale_indtast'!C343="","",'3. Personale_indtast'!C343)</f>
        <v/>
      </c>
      <c r="D334" s="24" t="str">
        <f>IF('3. Personale_indtast'!D343="","",'3. Personale_indtast'!D343)</f>
        <v/>
      </c>
      <c r="E334" s="24" t="str">
        <f>IF('3. Personale_indtast'!E343="","",'3. Personale_indtast'!E343)</f>
        <v/>
      </c>
      <c r="F334" s="25">
        <f>IF('3. Personale_indtast'!F343="",0,'3. Personale_indtast'!F343)</f>
        <v>0</v>
      </c>
      <c r="G334" s="24" t="str">
        <f>IF('3. Personale_indtast'!G343="","",'3. Personale_indtast'!G343)</f>
        <v/>
      </c>
      <c r="H334" s="10">
        <f t="shared" si="33"/>
        <v>0</v>
      </c>
      <c r="I334" s="122">
        <f t="shared" si="34"/>
        <v>0</v>
      </c>
      <c r="J334" s="122">
        <f t="shared" si="35"/>
        <v>0</v>
      </c>
      <c r="K334" s="122">
        <f t="shared" si="36"/>
        <v>0</v>
      </c>
      <c r="L334" s="10">
        <f t="shared" si="32"/>
        <v>0</v>
      </c>
      <c r="M334" s="122">
        <f t="shared" si="37"/>
        <v>0</v>
      </c>
    </row>
    <row r="335" spans="3:13" x14ac:dyDescent="0.3">
      <c r="C335" s="98" t="str">
        <f>IF('3. Personale_indtast'!C344="","",'3. Personale_indtast'!C344)</f>
        <v/>
      </c>
      <c r="D335" s="24" t="str">
        <f>IF('3. Personale_indtast'!D344="","",'3. Personale_indtast'!D344)</f>
        <v/>
      </c>
      <c r="E335" s="24" t="str">
        <f>IF('3. Personale_indtast'!E344="","",'3. Personale_indtast'!E344)</f>
        <v/>
      </c>
      <c r="F335" s="25">
        <f>IF('3. Personale_indtast'!F344="",0,'3. Personale_indtast'!F344)</f>
        <v>0</v>
      </c>
      <c r="G335" s="24" t="str">
        <f>IF('3. Personale_indtast'!G344="","",'3. Personale_indtast'!G344)</f>
        <v/>
      </c>
      <c r="H335" s="10">
        <f t="shared" si="33"/>
        <v>0</v>
      </c>
      <c r="I335" s="122">
        <f t="shared" si="34"/>
        <v>0</v>
      </c>
      <c r="J335" s="122">
        <f t="shared" si="35"/>
        <v>0</v>
      </c>
      <c r="K335" s="122">
        <f t="shared" si="36"/>
        <v>0</v>
      </c>
      <c r="L335" s="10">
        <f t="shared" si="32"/>
        <v>0</v>
      </c>
      <c r="M335" s="122">
        <f t="shared" si="37"/>
        <v>0</v>
      </c>
    </row>
    <row r="336" spans="3:13" x14ac:dyDescent="0.3">
      <c r="C336" s="98" t="str">
        <f>IF('3. Personale_indtast'!C345="","",'3. Personale_indtast'!C345)</f>
        <v/>
      </c>
      <c r="D336" s="24" t="str">
        <f>IF('3. Personale_indtast'!D345="","",'3. Personale_indtast'!D345)</f>
        <v/>
      </c>
      <c r="E336" s="24" t="str">
        <f>IF('3. Personale_indtast'!E345="","",'3. Personale_indtast'!E345)</f>
        <v/>
      </c>
      <c r="F336" s="25">
        <f>IF('3. Personale_indtast'!F345="",0,'3. Personale_indtast'!F345)</f>
        <v>0</v>
      </c>
      <c r="G336" s="24" t="str">
        <f>IF('3. Personale_indtast'!G345="","",'3. Personale_indtast'!G345)</f>
        <v/>
      </c>
      <c r="H336" s="10">
        <f t="shared" si="33"/>
        <v>0</v>
      </c>
      <c r="I336" s="122">
        <f t="shared" si="34"/>
        <v>0</v>
      </c>
      <c r="J336" s="122">
        <f t="shared" si="35"/>
        <v>0</v>
      </c>
      <c r="K336" s="122">
        <f t="shared" si="36"/>
        <v>0</v>
      </c>
      <c r="L336" s="10">
        <f t="shared" si="32"/>
        <v>0</v>
      </c>
      <c r="M336" s="122">
        <f t="shared" si="37"/>
        <v>0</v>
      </c>
    </row>
    <row r="337" spans="3:13" x14ac:dyDescent="0.3">
      <c r="C337" s="98" t="str">
        <f>IF('3. Personale_indtast'!C346="","",'3. Personale_indtast'!C346)</f>
        <v/>
      </c>
      <c r="D337" s="24" t="str">
        <f>IF('3. Personale_indtast'!D346="","",'3. Personale_indtast'!D346)</f>
        <v/>
      </c>
      <c r="E337" s="24" t="str">
        <f>IF('3. Personale_indtast'!E346="","",'3. Personale_indtast'!E346)</f>
        <v/>
      </c>
      <c r="F337" s="25">
        <f>IF('3. Personale_indtast'!F346="",0,'3. Personale_indtast'!F346)</f>
        <v>0</v>
      </c>
      <c r="G337" s="24" t="str">
        <f>IF('3. Personale_indtast'!G346="","",'3. Personale_indtast'!G346)</f>
        <v/>
      </c>
      <c r="H337" s="10">
        <f t="shared" si="33"/>
        <v>0</v>
      </c>
      <c r="I337" s="122">
        <f t="shared" si="34"/>
        <v>0</v>
      </c>
      <c r="J337" s="122">
        <f t="shared" si="35"/>
        <v>0</v>
      </c>
      <c r="K337" s="122">
        <f t="shared" si="36"/>
        <v>0</v>
      </c>
      <c r="L337" s="10">
        <f t="shared" si="32"/>
        <v>0</v>
      </c>
      <c r="M337" s="122">
        <f t="shared" si="37"/>
        <v>0</v>
      </c>
    </row>
    <row r="338" spans="3:13" x14ac:dyDescent="0.3">
      <c r="C338" s="98" t="str">
        <f>IF('3. Personale_indtast'!C347="","",'3. Personale_indtast'!C347)</f>
        <v/>
      </c>
      <c r="D338" s="24" t="str">
        <f>IF('3. Personale_indtast'!D347="","",'3. Personale_indtast'!D347)</f>
        <v/>
      </c>
      <c r="E338" s="24" t="str">
        <f>IF('3. Personale_indtast'!E347="","",'3. Personale_indtast'!E347)</f>
        <v/>
      </c>
      <c r="F338" s="25">
        <f>IF('3. Personale_indtast'!F347="",0,'3. Personale_indtast'!F347)</f>
        <v>0</v>
      </c>
      <c r="G338" s="24" t="str">
        <f>IF('3. Personale_indtast'!G347="","",'3. Personale_indtast'!G347)</f>
        <v/>
      </c>
      <c r="H338" s="10">
        <f t="shared" si="33"/>
        <v>0</v>
      </c>
      <c r="I338" s="122">
        <f t="shared" si="34"/>
        <v>0</v>
      </c>
      <c r="J338" s="122">
        <f t="shared" si="35"/>
        <v>0</v>
      </c>
      <c r="K338" s="122">
        <f t="shared" si="36"/>
        <v>0</v>
      </c>
      <c r="L338" s="10">
        <f t="shared" si="32"/>
        <v>0</v>
      </c>
      <c r="M338" s="122">
        <f t="shared" si="37"/>
        <v>0</v>
      </c>
    </row>
    <row r="339" spans="3:13" x14ac:dyDescent="0.3">
      <c r="C339" s="98" t="str">
        <f>IF('3. Personale_indtast'!C348="","",'3. Personale_indtast'!C348)</f>
        <v/>
      </c>
      <c r="D339" s="24" t="str">
        <f>IF('3. Personale_indtast'!D348="","",'3. Personale_indtast'!D348)</f>
        <v/>
      </c>
      <c r="E339" s="24" t="str">
        <f>IF('3. Personale_indtast'!E348="","",'3. Personale_indtast'!E348)</f>
        <v/>
      </c>
      <c r="F339" s="25">
        <f>IF('3. Personale_indtast'!F348="",0,'3. Personale_indtast'!F348)</f>
        <v>0</v>
      </c>
      <c r="G339" s="24" t="str">
        <f>IF('3. Personale_indtast'!G348="","",'3. Personale_indtast'!G348)</f>
        <v/>
      </c>
      <c r="H339" s="10">
        <f t="shared" si="33"/>
        <v>0</v>
      </c>
      <c r="I339" s="122">
        <f t="shared" si="34"/>
        <v>0</v>
      </c>
      <c r="J339" s="122">
        <f t="shared" si="35"/>
        <v>0</v>
      </c>
      <c r="K339" s="122">
        <f t="shared" si="36"/>
        <v>0</v>
      </c>
      <c r="L339" s="10">
        <f t="shared" si="32"/>
        <v>0</v>
      </c>
      <c r="M339" s="122">
        <f t="shared" si="37"/>
        <v>0</v>
      </c>
    </row>
    <row r="340" spans="3:13" x14ac:dyDescent="0.3">
      <c r="C340" s="98" t="str">
        <f>IF('3. Personale_indtast'!C349="","",'3. Personale_indtast'!C349)</f>
        <v/>
      </c>
      <c r="D340" s="24" t="str">
        <f>IF('3. Personale_indtast'!D349="","",'3. Personale_indtast'!D349)</f>
        <v/>
      </c>
      <c r="E340" s="24" t="str">
        <f>IF('3. Personale_indtast'!E349="","",'3. Personale_indtast'!E349)</f>
        <v/>
      </c>
      <c r="F340" s="25">
        <f>IF('3. Personale_indtast'!F349="",0,'3. Personale_indtast'!F349)</f>
        <v>0</v>
      </c>
      <c r="G340" s="24" t="str">
        <f>IF('3. Personale_indtast'!G349="","",'3. Personale_indtast'!G349)</f>
        <v/>
      </c>
      <c r="H340" s="10">
        <f t="shared" si="33"/>
        <v>0</v>
      </c>
      <c r="I340" s="122">
        <f t="shared" si="34"/>
        <v>0</v>
      </c>
      <c r="J340" s="122">
        <f t="shared" si="35"/>
        <v>0</v>
      </c>
      <c r="K340" s="122">
        <f t="shared" si="36"/>
        <v>0</v>
      </c>
      <c r="L340" s="10">
        <f t="shared" si="32"/>
        <v>0</v>
      </c>
      <c r="M340" s="122">
        <f t="shared" si="37"/>
        <v>0</v>
      </c>
    </row>
    <row r="341" spans="3:13" x14ac:dyDescent="0.3">
      <c r="C341" s="98" t="str">
        <f>IF('3. Personale_indtast'!C350="","",'3. Personale_indtast'!C350)</f>
        <v/>
      </c>
      <c r="D341" s="24" t="str">
        <f>IF('3. Personale_indtast'!D350="","",'3. Personale_indtast'!D350)</f>
        <v/>
      </c>
      <c r="E341" s="24" t="str">
        <f>IF('3. Personale_indtast'!E350="","",'3. Personale_indtast'!E350)</f>
        <v/>
      </c>
      <c r="F341" s="25">
        <f>IF('3. Personale_indtast'!F350="",0,'3. Personale_indtast'!F350)</f>
        <v>0</v>
      </c>
      <c r="G341" s="24" t="str">
        <f>IF('3. Personale_indtast'!G350="","",'3. Personale_indtast'!G350)</f>
        <v/>
      </c>
      <c r="H341" s="10">
        <f t="shared" si="33"/>
        <v>0</v>
      </c>
      <c r="I341" s="122">
        <f t="shared" si="34"/>
        <v>0</v>
      </c>
      <c r="J341" s="122">
        <f t="shared" si="35"/>
        <v>0</v>
      </c>
      <c r="K341" s="122">
        <f t="shared" si="36"/>
        <v>0</v>
      </c>
      <c r="L341" s="10">
        <f t="shared" si="32"/>
        <v>0</v>
      </c>
      <c r="M341" s="122">
        <f t="shared" si="37"/>
        <v>0</v>
      </c>
    </row>
    <row r="342" spans="3:13" x14ac:dyDescent="0.3">
      <c r="C342" s="98" t="str">
        <f>IF('3. Personale_indtast'!C351="","",'3. Personale_indtast'!C351)</f>
        <v/>
      </c>
      <c r="D342" s="24" t="str">
        <f>IF('3. Personale_indtast'!D351="","",'3. Personale_indtast'!D351)</f>
        <v/>
      </c>
      <c r="E342" s="24" t="str">
        <f>IF('3. Personale_indtast'!E351="","",'3. Personale_indtast'!E351)</f>
        <v/>
      </c>
      <c r="F342" s="25">
        <f>IF('3. Personale_indtast'!F351="",0,'3. Personale_indtast'!F351)</f>
        <v>0</v>
      </c>
      <c r="G342" s="24" t="str">
        <f>IF('3. Personale_indtast'!G351="","",'3. Personale_indtast'!G351)</f>
        <v/>
      </c>
      <c r="H342" s="10">
        <f t="shared" si="33"/>
        <v>0</v>
      </c>
      <c r="I342" s="122">
        <f t="shared" si="34"/>
        <v>0</v>
      </c>
      <c r="J342" s="122">
        <f t="shared" si="35"/>
        <v>0</v>
      </c>
      <c r="K342" s="122">
        <f t="shared" si="36"/>
        <v>0</v>
      </c>
      <c r="L342" s="10">
        <f t="shared" si="32"/>
        <v>0</v>
      </c>
      <c r="M342" s="122">
        <f t="shared" si="37"/>
        <v>0</v>
      </c>
    </row>
    <row r="343" spans="3:13" x14ac:dyDescent="0.3">
      <c r="C343" s="98" t="str">
        <f>IF('3. Personale_indtast'!C352="","",'3. Personale_indtast'!C352)</f>
        <v/>
      </c>
      <c r="D343" s="24" t="str">
        <f>IF('3. Personale_indtast'!D352="","",'3. Personale_indtast'!D352)</f>
        <v/>
      </c>
      <c r="E343" s="24" t="str">
        <f>IF('3. Personale_indtast'!E352="","",'3. Personale_indtast'!E352)</f>
        <v/>
      </c>
      <c r="F343" s="25">
        <f>IF('3. Personale_indtast'!F352="",0,'3. Personale_indtast'!F352)</f>
        <v>0</v>
      </c>
      <c r="G343" s="24" t="str">
        <f>IF('3. Personale_indtast'!G352="","",'3. Personale_indtast'!G352)</f>
        <v/>
      </c>
      <c r="H343" s="10">
        <f t="shared" si="33"/>
        <v>0</v>
      </c>
      <c r="I343" s="122">
        <f t="shared" si="34"/>
        <v>0</v>
      </c>
      <c r="J343" s="122">
        <f t="shared" si="35"/>
        <v>0</v>
      </c>
      <c r="K343" s="122">
        <f t="shared" si="36"/>
        <v>0</v>
      </c>
      <c r="L343" s="10">
        <f t="shared" si="32"/>
        <v>0</v>
      </c>
      <c r="M343" s="122">
        <f t="shared" si="37"/>
        <v>0</v>
      </c>
    </row>
    <row r="344" spans="3:13" x14ac:dyDescent="0.3">
      <c r="C344" s="98" t="str">
        <f>IF('3. Personale_indtast'!C353="","",'3. Personale_indtast'!C353)</f>
        <v/>
      </c>
      <c r="D344" s="24" t="str">
        <f>IF('3. Personale_indtast'!D353="","",'3. Personale_indtast'!D353)</f>
        <v/>
      </c>
      <c r="E344" s="24" t="str">
        <f>IF('3. Personale_indtast'!E353="","",'3. Personale_indtast'!E353)</f>
        <v/>
      </c>
      <c r="F344" s="25">
        <f>IF('3. Personale_indtast'!F353="",0,'3. Personale_indtast'!F353)</f>
        <v>0</v>
      </c>
      <c r="G344" s="24" t="str">
        <f>IF('3. Personale_indtast'!G353="","",'3. Personale_indtast'!G353)</f>
        <v/>
      </c>
      <c r="H344" s="10">
        <f t="shared" si="33"/>
        <v>0</v>
      </c>
      <c r="I344" s="122">
        <f t="shared" si="34"/>
        <v>0</v>
      </c>
      <c r="J344" s="122">
        <f t="shared" si="35"/>
        <v>0</v>
      </c>
      <c r="K344" s="122">
        <f t="shared" si="36"/>
        <v>0</v>
      </c>
      <c r="L344" s="10">
        <f t="shared" si="32"/>
        <v>0</v>
      </c>
      <c r="M344" s="122">
        <f t="shared" si="37"/>
        <v>0</v>
      </c>
    </row>
    <row r="345" spans="3:13" x14ac:dyDescent="0.3">
      <c r="C345" s="98" t="str">
        <f>IF('3. Personale_indtast'!C354="","",'3. Personale_indtast'!C354)</f>
        <v/>
      </c>
      <c r="D345" s="24" t="str">
        <f>IF('3. Personale_indtast'!D354="","",'3. Personale_indtast'!D354)</f>
        <v/>
      </c>
      <c r="E345" s="24" t="str">
        <f>IF('3. Personale_indtast'!E354="","",'3. Personale_indtast'!E354)</f>
        <v/>
      </c>
      <c r="F345" s="25">
        <f>IF('3. Personale_indtast'!F354="",0,'3. Personale_indtast'!F354)</f>
        <v>0</v>
      </c>
      <c r="G345" s="24" t="str">
        <f>IF('3. Personale_indtast'!G354="","",'3. Personale_indtast'!G354)</f>
        <v/>
      </c>
      <c r="H345" s="10">
        <f t="shared" si="33"/>
        <v>0</v>
      </c>
      <c r="I345" s="122">
        <f t="shared" si="34"/>
        <v>0</v>
      </c>
      <c r="J345" s="122">
        <f t="shared" si="35"/>
        <v>0</v>
      </c>
      <c r="K345" s="122">
        <f t="shared" si="36"/>
        <v>0</v>
      </c>
      <c r="L345" s="10">
        <f t="shared" si="32"/>
        <v>0</v>
      </c>
      <c r="M345" s="122">
        <f t="shared" si="37"/>
        <v>0</v>
      </c>
    </row>
    <row r="346" spans="3:13" x14ac:dyDescent="0.3">
      <c r="C346" s="98" t="str">
        <f>IF('3. Personale_indtast'!C355="","",'3. Personale_indtast'!C355)</f>
        <v/>
      </c>
      <c r="D346" s="24" t="str">
        <f>IF('3. Personale_indtast'!D355="","",'3. Personale_indtast'!D355)</f>
        <v/>
      </c>
      <c r="E346" s="24" t="str">
        <f>IF('3. Personale_indtast'!E355="","",'3. Personale_indtast'!E355)</f>
        <v/>
      </c>
      <c r="F346" s="25">
        <f>IF('3. Personale_indtast'!F355="",0,'3. Personale_indtast'!F355)</f>
        <v>0</v>
      </c>
      <c r="G346" s="24" t="str">
        <f>IF('3. Personale_indtast'!G355="","",'3. Personale_indtast'!G355)</f>
        <v/>
      </c>
      <c r="H346" s="10">
        <f t="shared" si="33"/>
        <v>0</v>
      </c>
      <c r="I346" s="122">
        <f t="shared" si="34"/>
        <v>0</v>
      </c>
      <c r="J346" s="122">
        <f t="shared" si="35"/>
        <v>0</v>
      </c>
      <c r="K346" s="122">
        <f t="shared" si="36"/>
        <v>0</v>
      </c>
      <c r="L346" s="10">
        <f t="shared" si="32"/>
        <v>0</v>
      </c>
      <c r="M346" s="122">
        <f t="shared" si="37"/>
        <v>0</v>
      </c>
    </row>
    <row r="347" spans="3:13" x14ac:dyDescent="0.3">
      <c r="C347" s="98" t="str">
        <f>IF('3. Personale_indtast'!C356="","",'3. Personale_indtast'!C356)</f>
        <v/>
      </c>
      <c r="D347" s="24" t="str">
        <f>IF('3. Personale_indtast'!D356="","",'3. Personale_indtast'!D356)</f>
        <v/>
      </c>
      <c r="E347" s="24" t="str">
        <f>IF('3. Personale_indtast'!E356="","",'3. Personale_indtast'!E356)</f>
        <v/>
      </c>
      <c r="F347" s="25">
        <f>IF('3. Personale_indtast'!F356="",0,'3. Personale_indtast'!F356)</f>
        <v>0</v>
      </c>
      <c r="G347" s="24" t="str">
        <f>IF('3. Personale_indtast'!G356="","",'3. Personale_indtast'!G356)</f>
        <v/>
      </c>
      <c r="H347" s="10">
        <f t="shared" si="33"/>
        <v>0</v>
      </c>
      <c r="I347" s="122">
        <f t="shared" si="34"/>
        <v>0</v>
      </c>
      <c r="J347" s="122">
        <f t="shared" si="35"/>
        <v>0</v>
      </c>
      <c r="K347" s="122">
        <f t="shared" si="36"/>
        <v>0</v>
      </c>
      <c r="L347" s="10">
        <f t="shared" si="32"/>
        <v>0</v>
      </c>
      <c r="M347" s="122">
        <f t="shared" si="37"/>
        <v>0</v>
      </c>
    </row>
    <row r="348" spans="3:13" x14ac:dyDescent="0.3">
      <c r="C348" s="98" t="str">
        <f>IF('3. Personale_indtast'!C357="","",'3. Personale_indtast'!C357)</f>
        <v/>
      </c>
      <c r="D348" s="24" t="str">
        <f>IF('3. Personale_indtast'!D357="","",'3. Personale_indtast'!D357)</f>
        <v/>
      </c>
      <c r="E348" s="24" t="str">
        <f>IF('3. Personale_indtast'!E357="","",'3. Personale_indtast'!E357)</f>
        <v/>
      </c>
      <c r="F348" s="25">
        <f>IF('3. Personale_indtast'!F357="",0,'3. Personale_indtast'!F357)</f>
        <v>0</v>
      </c>
      <c r="G348" s="24" t="str">
        <f>IF('3. Personale_indtast'!G357="","",'3. Personale_indtast'!G357)</f>
        <v/>
      </c>
      <c r="H348" s="10">
        <f t="shared" si="33"/>
        <v>0</v>
      </c>
      <c r="I348" s="122">
        <f t="shared" si="34"/>
        <v>0</v>
      </c>
      <c r="J348" s="122">
        <f t="shared" si="35"/>
        <v>0</v>
      </c>
      <c r="K348" s="122">
        <f t="shared" si="36"/>
        <v>0</v>
      </c>
      <c r="L348" s="10">
        <f t="shared" si="32"/>
        <v>0</v>
      </c>
      <c r="M348" s="122">
        <f t="shared" si="37"/>
        <v>0</v>
      </c>
    </row>
    <row r="349" spans="3:13" x14ac:dyDescent="0.3">
      <c r="C349" s="98" t="str">
        <f>IF('3. Personale_indtast'!C358="","",'3. Personale_indtast'!C358)</f>
        <v/>
      </c>
      <c r="D349" s="24" t="str">
        <f>IF('3. Personale_indtast'!D358="","",'3. Personale_indtast'!D358)</f>
        <v/>
      </c>
      <c r="E349" s="24" t="str">
        <f>IF('3. Personale_indtast'!E358="","",'3. Personale_indtast'!E358)</f>
        <v/>
      </c>
      <c r="F349" s="25">
        <f>IF('3. Personale_indtast'!F358="",0,'3. Personale_indtast'!F358)</f>
        <v>0</v>
      </c>
      <c r="G349" s="24" t="str">
        <f>IF('3. Personale_indtast'!G358="","",'3. Personale_indtast'!G358)</f>
        <v/>
      </c>
      <c r="H349" s="10">
        <f t="shared" si="33"/>
        <v>0</v>
      </c>
      <c r="I349" s="122">
        <f t="shared" si="34"/>
        <v>0</v>
      </c>
      <c r="J349" s="122">
        <f t="shared" si="35"/>
        <v>0</v>
      </c>
      <c r="K349" s="122">
        <f t="shared" si="36"/>
        <v>0</v>
      </c>
      <c r="L349" s="10">
        <f t="shared" si="32"/>
        <v>0</v>
      </c>
      <c r="M349" s="122">
        <f t="shared" si="37"/>
        <v>0</v>
      </c>
    </row>
    <row r="350" spans="3:13" x14ac:dyDescent="0.3">
      <c r="C350" s="98" t="str">
        <f>IF('3. Personale_indtast'!C359="","",'3. Personale_indtast'!C359)</f>
        <v/>
      </c>
      <c r="D350" s="24" t="str">
        <f>IF('3. Personale_indtast'!D359="","",'3. Personale_indtast'!D359)</f>
        <v/>
      </c>
      <c r="E350" s="24" t="str">
        <f>IF('3. Personale_indtast'!E359="","",'3. Personale_indtast'!E359)</f>
        <v/>
      </c>
      <c r="F350" s="25">
        <f>IF('3. Personale_indtast'!F359="",0,'3. Personale_indtast'!F359)</f>
        <v>0</v>
      </c>
      <c r="G350" s="24" t="str">
        <f>IF('3. Personale_indtast'!G359="","",'3. Personale_indtast'!G359)</f>
        <v/>
      </c>
      <c r="H350" s="10">
        <f t="shared" si="33"/>
        <v>0</v>
      </c>
      <c r="I350" s="122">
        <f t="shared" si="34"/>
        <v>0</v>
      </c>
      <c r="J350" s="122">
        <f t="shared" si="35"/>
        <v>0</v>
      </c>
      <c r="K350" s="122">
        <f t="shared" si="36"/>
        <v>0</v>
      </c>
      <c r="L350" s="10">
        <f t="shared" si="32"/>
        <v>0</v>
      </c>
      <c r="M350" s="122">
        <f t="shared" si="37"/>
        <v>0</v>
      </c>
    </row>
    <row r="351" spans="3:13" x14ac:dyDescent="0.3">
      <c r="C351" s="98" t="str">
        <f>IF('3. Personale_indtast'!C360="","",'3. Personale_indtast'!C360)</f>
        <v/>
      </c>
      <c r="D351" s="24" t="str">
        <f>IF('3. Personale_indtast'!D360="","",'3. Personale_indtast'!D360)</f>
        <v/>
      </c>
      <c r="E351" s="24" t="str">
        <f>IF('3. Personale_indtast'!E360="","",'3. Personale_indtast'!E360)</f>
        <v/>
      </c>
      <c r="F351" s="25">
        <f>IF('3. Personale_indtast'!F360="",0,'3. Personale_indtast'!F360)</f>
        <v>0</v>
      </c>
      <c r="G351" s="24" t="str">
        <f>IF('3. Personale_indtast'!G360="","",'3. Personale_indtast'!G360)</f>
        <v/>
      </c>
      <c r="H351" s="10">
        <f t="shared" si="33"/>
        <v>0</v>
      </c>
      <c r="I351" s="122">
        <f t="shared" si="34"/>
        <v>0</v>
      </c>
      <c r="J351" s="122">
        <f t="shared" si="35"/>
        <v>0</v>
      </c>
      <c r="K351" s="122">
        <f t="shared" si="36"/>
        <v>0</v>
      </c>
      <c r="L351" s="10">
        <f t="shared" si="32"/>
        <v>0</v>
      </c>
      <c r="M351" s="122">
        <f t="shared" si="37"/>
        <v>0</v>
      </c>
    </row>
    <row r="352" spans="3:13" x14ac:dyDescent="0.3">
      <c r="C352" s="98" t="str">
        <f>IF('3. Personale_indtast'!C361="","",'3. Personale_indtast'!C361)</f>
        <v/>
      </c>
      <c r="D352" s="24" t="str">
        <f>IF('3. Personale_indtast'!D361="","",'3. Personale_indtast'!D361)</f>
        <v/>
      </c>
      <c r="E352" s="24" t="str">
        <f>IF('3. Personale_indtast'!E361="","",'3. Personale_indtast'!E361)</f>
        <v/>
      </c>
      <c r="F352" s="25">
        <f>IF('3. Personale_indtast'!F361="",0,'3. Personale_indtast'!F361)</f>
        <v>0</v>
      </c>
      <c r="G352" s="24" t="str">
        <f>IF('3. Personale_indtast'!G361="","",'3. Personale_indtast'!G361)</f>
        <v/>
      </c>
      <c r="H352" s="10">
        <f t="shared" si="33"/>
        <v>0</v>
      </c>
      <c r="I352" s="122">
        <f t="shared" si="34"/>
        <v>0</v>
      </c>
      <c r="J352" s="122">
        <f t="shared" si="35"/>
        <v>0</v>
      </c>
      <c r="K352" s="122">
        <f t="shared" si="36"/>
        <v>0</v>
      </c>
      <c r="L352" s="10">
        <f t="shared" si="32"/>
        <v>0</v>
      </c>
      <c r="M352" s="122">
        <f t="shared" si="37"/>
        <v>0</v>
      </c>
    </row>
    <row r="353" spans="3:13" x14ac:dyDescent="0.3">
      <c r="C353" s="98" t="str">
        <f>IF('3. Personale_indtast'!C362="","",'3. Personale_indtast'!C362)</f>
        <v/>
      </c>
      <c r="D353" s="24" t="str">
        <f>IF('3. Personale_indtast'!D362="","",'3. Personale_indtast'!D362)</f>
        <v/>
      </c>
      <c r="E353" s="24" t="str">
        <f>IF('3. Personale_indtast'!E362="","",'3. Personale_indtast'!E362)</f>
        <v/>
      </c>
      <c r="F353" s="25">
        <f>IF('3. Personale_indtast'!F362="",0,'3. Personale_indtast'!F362)</f>
        <v>0</v>
      </c>
      <c r="G353" s="24" t="str">
        <f>IF('3. Personale_indtast'!G362="","",'3. Personale_indtast'!G362)</f>
        <v/>
      </c>
      <c r="H353" s="10">
        <f t="shared" si="33"/>
        <v>0</v>
      </c>
      <c r="I353" s="122">
        <f t="shared" si="34"/>
        <v>0</v>
      </c>
      <c r="J353" s="122">
        <f t="shared" si="35"/>
        <v>0</v>
      </c>
      <c r="K353" s="122">
        <f t="shared" si="36"/>
        <v>0</v>
      </c>
      <c r="L353" s="10">
        <f t="shared" si="32"/>
        <v>0</v>
      </c>
      <c r="M353" s="122">
        <f t="shared" si="37"/>
        <v>0</v>
      </c>
    </row>
    <row r="354" spans="3:13" x14ac:dyDescent="0.3">
      <c r="C354" s="98" t="str">
        <f>IF('3. Personale_indtast'!C363="","",'3. Personale_indtast'!C363)</f>
        <v/>
      </c>
      <c r="D354" s="24" t="str">
        <f>IF('3. Personale_indtast'!D363="","",'3. Personale_indtast'!D363)</f>
        <v/>
      </c>
      <c r="E354" s="24" t="str">
        <f>IF('3. Personale_indtast'!E363="","",'3. Personale_indtast'!E363)</f>
        <v/>
      </c>
      <c r="F354" s="25">
        <f>IF('3. Personale_indtast'!F363="",0,'3. Personale_indtast'!F363)</f>
        <v>0</v>
      </c>
      <c r="G354" s="24" t="str">
        <f>IF('3. Personale_indtast'!G363="","",'3. Personale_indtast'!G363)</f>
        <v/>
      </c>
      <c r="H354" s="10">
        <f t="shared" si="33"/>
        <v>0</v>
      </c>
      <c r="I354" s="122">
        <f t="shared" si="34"/>
        <v>0</v>
      </c>
      <c r="J354" s="122">
        <f t="shared" si="35"/>
        <v>0</v>
      </c>
      <c r="K354" s="122">
        <f t="shared" si="36"/>
        <v>0</v>
      </c>
      <c r="L354" s="10">
        <f t="shared" si="32"/>
        <v>0</v>
      </c>
      <c r="M354" s="122">
        <f t="shared" si="37"/>
        <v>0</v>
      </c>
    </row>
    <row r="355" spans="3:13" x14ac:dyDescent="0.3">
      <c r="C355" s="98" t="str">
        <f>IF('3. Personale_indtast'!C364="","",'3. Personale_indtast'!C364)</f>
        <v/>
      </c>
      <c r="D355" s="24" t="str">
        <f>IF('3. Personale_indtast'!D364="","",'3. Personale_indtast'!D364)</f>
        <v/>
      </c>
      <c r="E355" s="24" t="str">
        <f>IF('3. Personale_indtast'!E364="","",'3. Personale_indtast'!E364)</f>
        <v/>
      </c>
      <c r="F355" s="25">
        <f>IF('3. Personale_indtast'!F364="",0,'3. Personale_indtast'!F364)</f>
        <v>0</v>
      </c>
      <c r="G355" s="24" t="str">
        <f>IF('3. Personale_indtast'!G364="","",'3. Personale_indtast'!G364)</f>
        <v/>
      </c>
      <c r="H355" s="10">
        <f t="shared" si="33"/>
        <v>0</v>
      </c>
      <c r="I355" s="122">
        <f t="shared" si="34"/>
        <v>0</v>
      </c>
      <c r="J355" s="122">
        <f t="shared" si="35"/>
        <v>0</v>
      </c>
      <c r="K355" s="122">
        <f t="shared" si="36"/>
        <v>0</v>
      </c>
      <c r="L355" s="10">
        <f t="shared" si="32"/>
        <v>0</v>
      </c>
      <c r="M355" s="122">
        <f t="shared" si="37"/>
        <v>0</v>
      </c>
    </row>
    <row r="356" spans="3:13" x14ac:dyDescent="0.3">
      <c r="C356" s="98" t="str">
        <f>IF('3. Personale_indtast'!C365="","",'3. Personale_indtast'!C365)</f>
        <v/>
      </c>
      <c r="D356" s="24" t="str">
        <f>IF('3. Personale_indtast'!D365="","",'3. Personale_indtast'!D365)</f>
        <v/>
      </c>
      <c r="E356" s="24" t="str">
        <f>IF('3. Personale_indtast'!E365="","",'3. Personale_indtast'!E365)</f>
        <v/>
      </c>
      <c r="F356" s="25">
        <f>IF('3. Personale_indtast'!F365="",0,'3. Personale_indtast'!F365)</f>
        <v>0</v>
      </c>
      <c r="G356" s="24" t="str">
        <f>IF('3. Personale_indtast'!G365="","",'3. Personale_indtast'!G365)</f>
        <v/>
      </c>
      <c r="H356" s="10">
        <f t="shared" si="33"/>
        <v>0</v>
      </c>
      <c r="I356" s="122">
        <f t="shared" si="34"/>
        <v>0</v>
      </c>
      <c r="J356" s="122">
        <f t="shared" si="35"/>
        <v>0</v>
      </c>
      <c r="K356" s="122">
        <f t="shared" si="36"/>
        <v>0</v>
      </c>
      <c r="L356" s="10">
        <f t="shared" si="32"/>
        <v>0</v>
      </c>
      <c r="M356" s="122">
        <f t="shared" si="37"/>
        <v>0</v>
      </c>
    </row>
    <row r="357" spans="3:13" x14ac:dyDescent="0.3">
      <c r="C357" s="98" t="str">
        <f>IF('3. Personale_indtast'!C366="","",'3. Personale_indtast'!C366)</f>
        <v/>
      </c>
      <c r="D357" s="24" t="str">
        <f>IF('3. Personale_indtast'!D366="","",'3. Personale_indtast'!D366)</f>
        <v/>
      </c>
      <c r="E357" s="24" t="str">
        <f>IF('3. Personale_indtast'!E366="","",'3. Personale_indtast'!E366)</f>
        <v/>
      </c>
      <c r="F357" s="25">
        <f>IF('3. Personale_indtast'!F366="",0,'3. Personale_indtast'!F366)</f>
        <v>0</v>
      </c>
      <c r="G357" s="24" t="str">
        <f>IF('3. Personale_indtast'!G366="","",'3. Personale_indtast'!G366)</f>
        <v/>
      </c>
      <c r="H357" s="10">
        <f t="shared" si="33"/>
        <v>0</v>
      </c>
      <c r="I357" s="122">
        <f t="shared" si="34"/>
        <v>0</v>
      </c>
      <c r="J357" s="122">
        <f t="shared" si="35"/>
        <v>0</v>
      </c>
      <c r="K357" s="122">
        <f t="shared" si="36"/>
        <v>0</v>
      </c>
      <c r="L357" s="10">
        <f t="shared" ref="L357:L420" si="38">(IF(Inst_typ="Vuggestue",K357,IF(OR(Inst_typ="Aldersintegreret institution",Inst_typ="Vug og BH",Inst_typ="Kombi"),K357*andel_vugp,0)))</f>
        <v>0</v>
      </c>
      <c r="M357" s="122">
        <f t="shared" si="37"/>
        <v>0</v>
      </c>
    </row>
    <row r="358" spans="3:13" x14ac:dyDescent="0.3">
      <c r="C358" s="98" t="str">
        <f>IF('3. Personale_indtast'!C367="","",'3. Personale_indtast'!C367)</f>
        <v/>
      </c>
      <c r="D358" s="24" t="str">
        <f>IF('3. Personale_indtast'!D367="","",'3. Personale_indtast'!D367)</f>
        <v/>
      </c>
      <c r="E358" s="24" t="str">
        <f>IF('3. Personale_indtast'!E367="","",'3. Personale_indtast'!E367)</f>
        <v/>
      </c>
      <c r="F358" s="25">
        <f>IF('3. Personale_indtast'!F367="",0,'3. Personale_indtast'!F367)</f>
        <v>0</v>
      </c>
      <c r="G358" s="24" t="str">
        <f>IF('3. Personale_indtast'!G367="","",'3. Personale_indtast'!G367)</f>
        <v/>
      </c>
      <c r="H358" s="10">
        <f t="shared" si="33"/>
        <v>0</v>
      </c>
      <c r="I358" s="122">
        <f t="shared" si="34"/>
        <v>0</v>
      </c>
      <c r="J358" s="122">
        <f t="shared" si="35"/>
        <v>0</v>
      </c>
      <c r="K358" s="122">
        <f t="shared" si="36"/>
        <v>0</v>
      </c>
      <c r="L358" s="10">
        <f t="shared" si="38"/>
        <v>0</v>
      </c>
      <c r="M358" s="122">
        <f t="shared" si="37"/>
        <v>0</v>
      </c>
    </row>
    <row r="359" spans="3:13" x14ac:dyDescent="0.3">
      <c r="C359" s="98" t="str">
        <f>IF('3. Personale_indtast'!C368="","",'3. Personale_indtast'!C368)</f>
        <v/>
      </c>
      <c r="D359" s="24" t="str">
        <f>IF('3. Personale_indtast'!D368="","",'3. Personale_indtast'!D368)</f>
        <v/>
      </c>
      <c r="E359" s="24" t="str">
        <f>IF('3. Personale_indtast'!E368="","",'3. Personale_indtast'!E368)</f>
        <v/>
      </c>
      <c r="F359" s="25">
        <f>IF('3. Personale_indtast'!F368="",0,'3. Personale_indtast'!F368)</f>
        <v>0</v>
      </c>
      <c r="G359" s="24" t="str">
        <f>IF('3. Personale_indtast'!G368="","",'3. Personale_indtast'!G368)</f>
        <v/>
      </c>
      <c r="H359" s="10">
        <f t="shared" ref="H359:H422" si="39">F359*52/år_dage</f>
        <v>0</v>
      </c>
      <c r="I359" s="122">
        <f t="shared" ref="I359:I422" si="40">IF(OR(D359="",E359=""),0,E359-D359+1)</f>
        <v>0</v>
      </c>
      <c r="J359" s="122">
        <f t="shared" ref="J359:J422" si="41">IF(G359="",0,IF(G359="Leder",0.85,IF(G359="Pædagogstuderende",0.43,IF(G359="PAU-elev",0.24,1))))</f>
        <v>0</v>
      </c>
      <c r="K359" s="122">
        <f t="shared" ref="K359:K422" si="42">(I359*J359)*H359/1924</f>
        <v>0</v>
      </c>
      <c r="L359" s="10">
        <f t="shared" si="38"/>
        <v>0</v>
      </c>
      <c r="M359" s="122">
        <f t="shared" ref="M359:M422" si="43">(IF(Inst_typ="Børnehave",K359,IF(OR(Inst_typ="Aldersintegreret institution",Inst_typ="Vug og BH",Inst_typ="Kombi"),K359*andel_bhp,0)))</f>
        <v>0</v>
      </c>
    </row>
    <row r="360" spans="3:13" x14ac:dyDescent="0.3">
      <c r="C360" s="98" t="str">
        <f>IF('3. Personale_indtast'!C369="","",'3. Personale_indtast'!C369)</f>
        <v/>
      </c>
      <c r="D360" s="24" t="str">
        <f>IF('3. Personale_indtast'!D369="","",'3. Personale_indtast'!D369)</f>
        <v/>
      </c>
      <c r="E360" s="24" t="str">
        <f>IF('3. Personale_indtast'!E369="","",'3. Personale_indtast'!E369)</f>
        <v/>
      </c>
      <c r="F360" s="25">
        <f>IF('3. Personale_indtast'!F369="",0,'3. Personale_indtast'!F369)</f>
        <v>0</v>
      </c>
      <c r="G360" s="24" t="str">
        <f>IF('3. Personale_indtast'!G369="","",'3. Personale_indtast'!G369)</f>
        <v/>
      </c>
      <c r="H360" s="10">
        <f t="shared" si="39"/>
        <v>0</v>
      </c>
      <c r="I360" s="122">
        <f t="shared" si="40"/>
        <v>0</v>
      </c>
      <c r="J360" s="122">
        <f t="shared" si="41"/>
        <v>0</v>
      </c>
      <c r="K360" s="122">
        <f t="shared" si="42"/>
        <v>0</v>
      </c>
      <c r="L360" s="10">
        <f t="shared" si="38"/>
        <v>0</v>
      </c>
      <c r="M360" s="122">
        <f t="shared" si="43"/>
        <v>0</v>
      </c>
    </row>
    <row r="361" spans="3:13" x14ac:dyDescent="0.3">
      <c r="C361" s="98" t="str">
        <f>IF('3. Personale_indtast'!C370="","",'3. Personale_indtast'!C370)</f>
        <v/>
      </c>
      <c r="D361" s="24" t="str">
        <f>IF('3. Personale_indtast'!D370="","",'3. Personale_indtast'!D370)</f>
        <v/>
      </c>
      <c r="E361" s="24" t="str">
        <f>IF('3. Personale_indtast'!E370="","",'3. Personale_indtast'!E370)</f>
        <v/>
      </c>
      <c r="F361" s="25">
        <f>IF('3. Personale_indtast'!F370="",0,'3. Personale_indtast'!F370)</f>
        <v>0</v>
      </c>
      <c r="G361" s="24" t="str">
        <f>IF('3. Personale_indtast'!G370="","",'3. Personale_indtast'!G370)</f>
        <v/>
      </c>
      <c r="H361" s="10">
        <f t="shared" si="39"/>
        <v>0</v>
      </c>
      <c r="I361" s="122">
        <f t="shared" si="40"/>
        <v>0</v>
      </c>
      <c r="J361" s="122">
        <f t="shared" si="41"/>
        <v>0</v>
      </c>
      <c r="K361" s="122">
        <f t="shared" si="42"/>
        <v>0</v>
      </c>
      <c r="L361" s="10">
        <f t="shared" si="38"/>
        <v>0</v>
      </c>
      <c r="M361" s="122">
        <f t="shared" si="43"/>
        <v>0</v>
      </c>
    </row>
    <row r="362" spans="3:13" x14ac:dyDescent="0.3">
      <c r="C362" s="98" t="str">
        <f>IF('3. Personale_indtast'!C371="","",'3. Personale_indtast'!C371)</f>
        <v/>
      </c>
      <c r="D362" s="24" t="str">
        <f>IF('3. Personale_indtast'!D371="","",'3. Personale_indtast'!D371)</f>
        <v/>
      </c>
      <c r="E362" s="24" t="str">
        <f>IF('3. Personale_indtast'!E371="","",'3. Personale_indtast'!E371)</f>
        <v/>
      </c>
      <c r="F362" s="25">
        <f>IF('3. Personale_indtast'!F371="",0,'3. Personale_indtast'!F371)</f>
        <v>0</v>
      </c>
      <c r="G362" s="24" t="str">
        <f>IF('3. Personale_indtast'!G371="","",'3. Personale_indtast'!G371)</f>
        <v/>
      </c>
      <c r="H362" s="10">
        <f t="shared" si="39"/>
        <v>0</v>
      </c>
      <c r="I362" s="122">
        <f t="shared" si="40"/>
        <v>0</v>
      </c>
      <c r="J362" s="122">
        <f t="shared" si="41"/>
        <v>0</v>
      </c>
      <c r="K362" s="122">
        <f t="shared" si="42"/>
        <v>0</v>
      </c>
      <c r="L362" s="10">
        <f t="shared" si="38"/>
        <v>0</v>
      </c>
      <c r="M362" s="122">
        <f t="shared" si="43"/>
        <v>0</v>
      </c>
    </row>
    <row r="363" spans="3:13" x14ac:dyDescent="0.3">
      <c r="C363" s="98" t="str">
        <f>IF('3. Personale_indtast'!C372="","",'3. Personale_indtast'!C372)</f>
        <v/>
      </c>
      <c r="D363" s="24" t="str">
        <f>IF('3. Personale_indtast'!D372="","",'3. Personale_indtast'!D372)</f>
        <v/>
      </c>
      <c r="E363" s="24" t="str">
        <f>IF('3. Personale_indtast'!E372="","",'3. Personale_indtast'!E372)</f>
        <v/>
      </c>
      <c r="F363" s="25">
        <f>IF('3. Personale_indtast'!F372="",0,'3. Personale_indtast'!F372)</f>
        <v>0</v>
      </c>
      <c r="G363" s="24" t="str">
        <f>IF('3. Personale_indtast'!G372="","",'3. Personale_indtast'!G372)</f>
        <v/>
      </c>
      <c r="H363" s="10">
        <f t="shared" si="39"/>
        <v>0</v>
      </c>
      <c r="I363" s="122">
        <f t="shared" si="40"/>
        <v>0</v>
      </c>
      <c r="J363" s="122">
        <f t="shared" si="41"/>
        <v>0</v>
      </c>
      <c r="K363" s="122">
        <f t="shared" si="42"/>
        <v>0</v>
      </c>
      <c r="L363" s="10">
        <f t="shared" si="38"/>
        <v>0</v>
      </c>
      <c r="M363" s="122">
        <f t="shared" si="43"/>
        <v>0</v>
      </c>
    </row>
    <row r="364" spans="3:13" x14ac:dyDescent="0.3">
      <c r="C364" s="98" t="str">
        <f>IF('3. Personale_indtast'!C373="","",'3. Personale_indtast'!C373)</f>
        <v/>
      </c>
      <c r="D364" s="24" t="str">
        <f>IF('3. Personale_indtast'!D373="","",'3. Personale_indtast'!D373)</f>
        <v/>
      </c>
      <c r="E364" s="24" t="str">
        <f>IF('3. Personale_indtast'!E373="","",'3. Personale_indtast'!E373)</f>
        <v/>
      </c>
      <c r="F364" s="25">
        <f>IF('3. Personale_indtast'!F373="",0,'3. Personale_indtast'!F373)</f>
        <v>0</v>
      </c>
      <c r="G364" s="24" t="str">
        <f>IF('3. Personale_indtast'!G373="","",'3. Personale_indtast'!G373)</f>
        <v/>
      </c>
      <c r="H364" s="10">
        <f t="shared" si="39"/>
        <v>0</v>
      </c>
      <c r="I364" s="122">
        <f t="shared" si="40"/>
        <v>0</v>
      </c>
      <c r="J364" s="122">
        <f t="shared" si="41"/>
        <v>0</v>
      </c>
      <c r="K364" s="122">
        <f t="shared" si="42"/>
        <v>0</v>
      </c>
      <c r="L364" s="10">
        <f t="shared" si="38"/>
        <v>0</v>
      </c>
      <c r="M364" s="122">
        <f t="shared" si="43"/>
        <v>0</v>
      </c>
    </row>
    <row r="365" spans="3:13" x14ac:dyDescent="0.3">
      <c r="C365" s="98" t="str">
        <f>IF('3. Personale_indtast'!C374="","",'3. Personale_indtast'!C374)</f>
        <v/>
      </c>
      <c r="D365" s="24" t="str">
        <f>IF('3. Personale_indtast'!D374="","",'3. Personale_indtast'!D374)</f>
        <v/>
      </c>
      <c r="E365" s="24" t="str">
        <f>IF('3. Personale_indtast'!E374="","",'3. Personale_indtast'!E374)</f>
        <v/>
      </c>
      <c r="F365" s="25">
        <f>IF('3. Personale_indtast'!F374="",0,'3. Personale_indtast'!F374)</f>
        <v>0</v>
      </c>
      <c r="G365" s="24" t="str">
        <f>IF('3. Personale_indtast'!G374="","",'3. Personale_indtast'!G374)</f>
        <v/>
      </c>
      <c r="H365" s="10">
        <f t="shared" si="39"/>
        <v>0</v>
      </c>
      <c r="I365" s="122">
        <f t="shared" si="40"/>
        <v>0</v>
      </c>
      <c r="J365" s="122">
        <f t="shared" si="41"/>
        <v>0</v>
      </c>
      <c r="K365" s="122">
        <f t="shared" si="42"/>
        <v>0</v>
      </c>
      <c r="L365" s="10">
        <f t="shared" si="38"/>
        <v>0</v>
      </c>
      <c r="M365" s="122">
        <f t="shared" si="43"/>
        <v>0</v>
      </c>
    </row>
    <row r="366" spans="3:13" x14ac:dyDescent="0.3">
      <c r="C366" s="98" t="str">
        <f>IF('3. Personale_indtast'!C375="","",'3. Personale_indtast'!C375)</f>
        <v/>
      </c>
      <c r="D366" s="24" t="str">
        <f>IF('3. Personale_indtast'!D375="","",'3. Personale_indtast'!D375)</f>
        <v/>
      </c>
      <c r="E366" s="24" t="str">
        <f>IF('3. Personale_indtast'!E375="","",'3. Personale_indtast'!E375)</f>
        <v/>
      </c>
      <c r="F366" s="25">
        <f>IF('3. Personale_indtast'!F375="",0,'3. Personale_indtast'!F375)</f>
        <v>0</v>
      </c>
      <c r="G366" s="24" t="str">
        <f>IF('3. Personale_indtast'!G375="","",'3. Personale_indtast'!G375)</f>
        <v/>
      </c>
      <c r="H366" s="10">
        <f t="shared" si="39"/>
        <v>0</v>
      </c>
      <c r="I366" s="122">
        <f t="shared" si="40"/>
        <v>0</v>
      </c>
      <c r="J366" s="122">
        <f t="shared" si="41"/>
        <v>0</v>
      </c>
      <c r="K366" s="122">
        <f t="shared" si="42"/>
        <v>0</v>
      </c>
      <c r="L366" s="10">
        <f t="shared" si="38"/>
        <v>0</v>
      </c>
      <c r="M366" s="122">
        <f t="shared" si="43"/>
        <v>0</v>
      </c>
    </row>
    <row r="367" spans="3:13" x14ac:dyDescent="0.3">
      <c r="C367" s="98" t="str">
        <f>IF('3. Personale_indtast'!C376="","",'3. Personale_indtast'!C376)</f>
        <v/>
      </c>
      <c r="D367" s="24" t="str">
        <f>IF('3. Personale_indtast'!D376="","",'3. Personale_indtast'!D376)</f>
        <v/>
      </c>
      <c r="E367" s="24" t="str">
        <f>IF('3. Personale_indtast'!E376="","",'3. Personale_indtast'!E376)</f>
        <v/>
      </c>
      <c r="F367" s="25">
        <f>IF('3. Personale_indtast'!F376="",0,'3. Personale_indtast'!F376)</f>
        <v>0</v>
      </c>
      <c r="G367" s="24" t="str">
        <f>IF('3. Personale_indtast'!G376="","",'3. Personale_indtast'!G376)</f>
        <v/>
      </c>
      <c r="H367" s="10">
        <f t="shared" si="39"/>
        <v>0</v>
      </c>
      <c r="I367" s="122">
        <f t="shared" si="40"/>
        <v>0</v>
      </c>
      <c r="J367" s="122">
        <f t="shared" si="41"/>
        <v>0</v>
      </c>
      <c r="K367" s="122">
        <f t="shared" si="42"/>
        <v>0</v>
      </c>
      <c r="L367" s="10">
        <f t="shared" si="38"/>
        <v>0</v>
      </c>
      <c r="M367" s="122">
        <f t="shared" si="43"/>
        <v>0</v>
      </c>
    </row>
    <row r="368" spans="3:13" x14ac:dyDescent="0.3">
      <c r="C368" s="98" t="str">
        <f>IF('3. Personale_indtast'!C377="","",'3. Personale_indtast'!C377)</f>
        <v/>
      </c>
      <c r="D368" s="24" t="str">
        <f>IF('3. Personale_indtast'!D377="","",'3. Personale_indtast'!D377)</f>
        <v/>
      </c>
      <c r="E368" s="24" t="str">
        <f>IF('3. Personale_indtast'!E377="","",'3. Personale_indtast'!E377)</f>
        <v/>
      </c>
      <c r="F368" s="25">
        <f>IF('3. Personale_indtast'!F377="",0,'3. Personale_indtast'!F377)</f>
        <v>0</v>
      </c>
      <c r="G368" s="24" t="str">
        <f>IF('3. Personale_indtast'!G377="","",'3. Personale_indtast'!G377)</f>
        <v/>
      </c>
      <c r="H368" s="10">
        <f t="shared" si="39"/>
        <v>0</v>
      </c>
      <c r="I368" s="122">
        <f t="shared" si="40"/>
        <v>0</v>
      </c>
      <c r="J368" s="122">
        <f t="shared" si="41"/>
        <v>0</v>
      </c>
      <c r="K368" s="122">
        <f t="shared" si="42"/>
        <v>0</v>
      </c>
      <c r="L368" s="10">
        <f t="shared" si="38"/>
        <v>0</v>
      </c>
      <c r="M368" s="122">
        <f t="shared" si="43"/>
        <v>0</v>
      </c>
    </row>
    <row r="369" spans="3:13" x14ac:dyDescent="0.3">
      <c r="C369" s="98" t="str">
        <f>IF('3. Personale_indtast'!C378="","",'3. Personale_indtast'!C378)</f>
        <v/>
      </c>
      <c r="D369" s="24" t="str">
        <f>IF('3. Personale_indtast'!D378="","",'3. Personale_indtast'!D378)</f>
        <v/>
      </c>
      <c r="E369" s="24" t="str">
        <f>IF('3. Personale_indtast'!E378="","",'3. Personale_indtast'!E378)</f>
        <v/>
      </c>
      <c r="F369" s="25">
        <f>IF('3. Personale_indtast'!F378="",0,'3. Personale_indtast'!F378)</f>
        <v>0</v>
      </c>
      <c r="G369" s="24" t="str">
        <f>IF('3. Personale_indtast'!G378="","",'3. Personale_indtast'!G378)</f>
        <v/>
      </c>
      <c r="H369" s="10">
        <f t="shared" si="39"/>
        <v>0</v>
      </c>
      <c r="I369" s="122">
        <f t="shared" si="40"/>
        <v>0</v>
      </c>
      <c r="J369" s="122">
        <f t="shared" si="41"/>
        <v>0</v>
      </c>
      <c r="K369" s="122">
        <f t="shared" si="42"/>
        <v>0</v>
      </c>
      <c r="L369" s="10">
        <f t="shared" si="38"/>
        <v>0</v>
      </c>
      <c r="M369" s="122">
        <f t="shared" si="43"/>
        <v>0</v>
      </c>
    </row>
    <row r="370" spans="3:13" x14ac:dyDescent="0.3">
      <c r="C370" s="98" t="str">
        <f>IF('3. Personale_indtast'!C379="","",'3. Personale_indtast'!C379)</f>
        <v/>
      </c>
      <c r="D370" s="24" t="str">
        <f>IF('3. Personale_indtast'!D379="","",'3. Personale_indtast'!D379)</f>
        <v/>
      </c>
      <c r="E370" s="24" t="str">
        <f>IF('3. Personale_indtast'!E379="","",'3. Personale_indtast'!E379)</f>
        <v/>
      </c>
      <c r="F370" s="25">
        <f>IF('3. Personale_indtast'!F379="",0,'3. Personale_indtast'!F379)</f>
        <v>0</v>
      </c>
      <c r="G370" s="24" t="str">
        <f>IF('3. Personale_indtast'!G379="","",'3. Personale_indtast'!G379)</f>
        <v/>
      </c>
      <c r="H370" s="10">
        <f t="shared" si="39"/>
        <v>0</v>
      </c>
      <c r="I370" s="122">
        <f t="shared" si="40"/>
        <v>0</v>
      </c>
      <c r="J370" s="122">
        <f t="shared" si="41"/>
        <v>0</v>
      </c>
      <c r="K370" s="122">
        <f t="shared" si="42"/>
        <v>0</v>
      </c>
      <c r="L370" s="10">
        <f t="shared" si="38"/>
        <v>0</v>
      </c>
      <c r="M370" s="122">
        <f t="shared" si="43"/>
        <v>0</v>
      </c>
    </row>
    <row r="371" spans="3:13" x14ac:dyDescent="0.3">
      <c r="C371" s="98" t="str">
        <f>IF('3. Personale_indtast'!C380="","",'3. Personale_indtast'!C380)</f>
        <v/>
      </c>
      <c r="D371" s="24" t="str">
        <f>IF('3. Personale_indtast'!D380="","",'3. Personale_indtast'!D380)</f>
        <v/>
      </c>
      <c r="E371" s="24" t="str">
        <f>IF('3. Personale_indtast'!E380="","",'3. Personale_indtast'!E380)</f>
        <v/>
      </c>
      <c r="F371" s="25">
        <f>IF('3. Personale_indtast'!F380="",0,'3. Personale_indtast'!F380)</f>
        <v>0</v>
      </c>
      <c r="G371" s="24" t="str">
        <f>IF('3. Personale_indtast'!G380="","",'3. Personale_indtast'!G380)</f>
        <v/>
      </c>
      <c r="H371" s="10">
        <f t="shared" si="39"/>
        <v>0</v>
      </c>
      <c r="I371" s="122">
        <f t="shared" si="40"/>
        <v>0</v>
      </c>
      <c r="J371" s="122">
        <f t="shared" si="41"/>
        <v>0</v>
      </c>
      <c r="K371" s="122">
        <f t="shared" si="42"/>
        <v>0</v>
      </c>
      <c r="L371" s="10">
        <f t="shared" si="38"/>
        <v>0</v>
      </c>
      <c r="M371" s="122">
        <f t="shared" si="43"/>
        <v>0</v>
      </c>
    </row>
    <row r="372" spans="3:13" x14ac:dyDescent="0.3">
      <c r="C372" s="98" t="str">
        <f>IF('3. Personale_indtast'!C381="","",'3. Personale_indtast'!C381)</f>
        <v/>
      </c>
      <c r="D372" s="24" t="str">
        <f>IF('3. Personale_indtast'!D381="","",'3. Personale_indtast'!D381)</f>
        <v/>
      </c>
      <c r="E372" s="24" t="str">
        <f>IF('3. Personale_indtast'!E381="","",'3. Personale_indtast'!E381)</f>
        <v/>
      </c>
      <c r="F372" s="25">
        <f>IF('3. Personale_indtast'!F381="",0,'3. Personale_indtast'!F381)</f>
        <v>0</v>
      </c>
      <c r="G372" s="24" t="str">
        <f>IF('3. Personale_indtast'!G381="","",'3. Personale_indtast'!G381)</f>
        <v/>
      </c>
      <c r="H372" s="10">
        <f t="shared" si="39"/>
        <v>0</v>
      </c>
      <c r="I372" s="122">
        <f t="shared" si="40"/>
        <v>0</v>
      </c>
      <c r="J372" s="122">
        <f t="shared" si="41"/>
        <v>0</v>
      </c>
      <c r="K372" s="122">
        <f t="shared" si="42"/>
        <v>0</v>
      </c>
      <c r="L372" s="10">
        <f t="shared" si="38"/>
        <v>0</v>
      </c>
      <c r="M372" s="122">
        <f t="shared" si="43"/>
        <v>0</v>
      </c>
    </row>
    <row r="373" spans="3:13" x14ac:dyDescent="0.3">
      <c r="C373" s="98" t="str">
        <f>IF('3. Personale_indtast'!C382="","",'3. Personale_indtast'!C382)</f>
        <v/>
      </c>
      <c r="D373" s="24" t="str">
        <f>IF('3. Personale_indtast'!D382="","",'3. Personale_indtast'!D382)</f>
        <v/>
      </c>
      <c r="E373" s="24" t="str">
        <f>IF('3. Personale_indtast'!E382="","",'3. Personale_indtast'!E382)</f>
        <v/>
      </c>
      <c r="F373" s="25">
        <f>IF('3. Personale_indtast'!F382="",0,'3. Personale_indtast'!F382)</f>
        <v>0</v>
      </c>
      <c r="G373" s="24" t="str">
        <f>IF('3. Personale_indtast'!G382="","",'3. Personale_indtast'!G382)</f>
        <v/>
      </c>
      <c r="H373" s="10">
        <f t="shared" si="39"/>
        <v>0</v>
      </c>
      <c r="I373" s="122">
        <f t="shared" si="40"/>
        <v>0</v>
      </c>
      <c r="J373" s="122">
        <f t="shared" si="41"/>
        <v>0</v>
      </c>
      <c r="K373" s="122">
        <f t="shared" si="42"/>
        <v>0</v>
      </c>
      <c r="L373" s="10">
        <f t="shared" si="38"/>
        <v>0</v>
      </c>
      <c r="M373" s="122">
        <f t="shared" si="43"/>
        <v>0</v>
      </c>
    </row>
    <row r="374" spans="3:13" x14ac:dyDescent="0.3">
      <c r="C374" s="98" t="str">
        <f>IF('3. Personale_indtast'!C383="","",'3. Personale_indtast'!C383)</f>
        <v/>
      </c>
      <c r="D374" s="24" t="str">
        <f>IF('3. Personale_indtast'!D383="","",'3. Personale_indtast'!D383)</f>
        <v/>
      </c>
      <c r="E374" s="24" t="str">
        <f>IF('3. Personale_indtast'!E383="","",'3. Personale_indtast'!E383)</f>
        <v/>
      </c>
      <c r="F374" s="25">
        <f>IF('3. Personale_indtast'!F383="",0,'3. Personale_indtast'!F383)</f>
        <v>0</v>
      </c>
      <c r="G374" s="24" t="str">
        <f>IF('3. Personale_indtast'!G383="","",'3. Personale_indtast'!G383)</f>
        <v/>
      </c>
      <c r="H374" s="10">
        <f t="shared" si="39"/>
        <v>0</v>
      </c>
      <c r="I374" s="122">
        <f t="shared" si="40"/>
        <v>0</v>
      </c>
      <c r="J374" s="122">
        <f t="shared" si="41"/>
        <v>0</v>
      </c>
      <c r="K374" s="122">
        <f t="shared" si="42"/>
        <v>0</v>
      </c>
      <c r="L374" s="10">
        <f t="shared" si="38"/>
        <v>0</v>
      </c>
      <c r="M374" s="122">
        <f t="shared" si="43"/>
        <v>0</v>
      </c>
    </row>
    <row r="375" spans="3:13" x14ac:dyDescent="0.3">
      <c r="C375" s="98" t="str">
        <f>IF('3. Personale_indtast'!C384="","",'3. Personale_indtast'!C384)</f>
        <v/>
      </c>
      <c r="D375" s="24" t="str">
        <f>IF('3. Personale_indtast'!D384="","",'3. Personale_indtast'!D384)</f>
        <v/>
      </c>
      <c r="E375" s="24" t="str">
        <f>IF('3. Personale_indtast'!E384="","",'3. Personale_indtast'!E384)</f>
        <v/>
      </c>
      <c r="F375" s="25">
        <f>IF('3. Personale_indtast'!F384="",0,'3. Personale_indtast'!F384)</f>
        <v>0</v>
      </c>
      <c r="G375" s="24" t="str">
        <f>IF('3. Personale_indtast'!G384="","",'3. Personale_indtast'!G384)</f>
        <v/>
      </c>
      <c r="H375" s="10">
        <f t="shared" si="39"/>
        <v>0</v>
      </c>
      <c r="I375" s="122">
        <f t="shared" si="40"/>
        <v>0</v>
      </c>
      <c r="J375" s="122">
        <f t="shared" si="41"/>
        <v>0</v>
      </c>
      <c r="K375" s="122">
        <f t="shared" si="42"/>
        <v>0</v>
      </c>
      <c r="L375" s="10">
        <f t="shared" si="38"/>
        <v>0</v>
      </c>
      <c r="M375" s="122">
        <f t="shared" si="43"/>
        <v>0</v>
      </c>
    </row>
    <row r="376" spans="3:13" x14ac:dyDescent="0.3">
      <c r="C376" s="98" t="str">
        <f>IF('3. Personale_indtast'!C385="","",'3. Personale_indtast'!C385)</f>
        <v/>
      </c>
      <c r="D376" s="24" t="str">
        <f>IF('3. Personale_indtast'!D385="","",'3. Personale_indtast'!D385)</f>
        <v/>
      </c>
      <c r="E376" s="24" t="str">
        <f>IF('3. Personale_indtast'!E385="","",'3. Personale_indtast'!E385)</f>
        <v/>
      </c>
      <c r="F376" s="25">
        <f>IF('3. Personale_indtast'!F385="",0,'3. Personale_indtast'!F385)</f>
        <v>0</v>
      </c>
      <c r="G376" s="24" t="str">
        <f>IF('3. Personale_indtast'!G385="","",'3. Personale_indtast'!G385)</f>
        <v/>
      </c>
      <c r="H376" s="10">
        <f t="shared" si="39"/>
        <v>0</v>
      </c>
      <c r="I376" s="122">
        <f t="shared" si="40"/>
        <v>0</v>
      </c>
      <c r="J376" s="122">
        <f t="shared" si="41"/>
        <v>0</v>
      </c>
      <c r="K376" s="122">
        <f t="shared" si="42"/>
        <v>0</v>
      </c>
      <c r="L376" s="10">
        <f t="shared" si="38"/>
        <v>0</v>
      </c>
      <c r="M376" s="122">
        <f t="shared" si="43"/>
        <v>0</v>
      </c>
    </row>
    <row r="377" spans="3:13" x14ac:dyDescent="0.3">
      <c r="C377" s="98" t="str">
        <f>IF('3. Personale_indtast'!C386="","",'3. Personale_indtast'!C386)</f>
        <v/>
      </c>
      <c r="D377" s="24" t="str">
        <f>IF('3. Personale_indtast'!D386="","",'3. Personale_indtast'!D386)</f>
        <v/>
      </c>
      <c r="E377" s="24" t="str">
        <f>IF('3. Personale_indtast'!E386="","",'3. Personale_indtast'!E386)</f>
        <v/>
      </c>
      <c r="F377" s="25">
        <f>IF('3. Personale_indtast'!F386="",0,'3. Personale_indtast'!F386)</f>
        <v>0</v>
      </c>
      <c r="G377" s="24" t="str">
        <f>IF('3. Personale_indtast'!G386="","",'3. Personale_indtast'!G386)</f>
        <v/>
      </c>
      <c r="H377" s="10">
        <f t="shared" si="39"/>
        <v>0</v>
      </c>
      <c r="I377" s="122">
        <f t="shared" si="40"/>
        <v>0</v>
      </c>
      <c r="J377" s="122">
        <f t="shared" si="41"/>
        <v>0</v>
      </c>
      <c r="K377" s="122">
        <f t="shared" si="42"/>
        <v>0</v>
      </c>
      <c r="L377" s="10">
        <f t="shared" si="38"/>
        <v>0</v>
      </c>
      <c r="M377" s="122">
        <f t="shared" si="43"/>
        <v>0</v>
      </c>
    </row>
    <row r="378" spans="3:13" x14ac:dyDescent="0.3">
      <c r="C378" s="98" t="str">
        <f>IF('3. Personale_indtast'!C387="","",'3. Personale_indtast'!C387)</f>
        <v/>
      </c>
      <c r="D378" s="24" t="str">
        <f>IF('3. Personale_indtast'!D387="","",'3. Personale_indtast'!D387)</f>
        <v/>
      </c>
      <c r="E378" s="24" t="str">
        <f>IF('3. Personale_indtast'!E387="","",'3. Personale_indtast'!E387)</f>
        <v/>
      </c>
      <c r="F378" s="25">
        <f>IF('3. Personale_indtast'!F387="",0,'3. Personale_indtast'!F387)</f>
        <v>0</v>
      </c>
      <c r="G378" s="24" t="str">
        <f>IF('3. Personale_indtast'!G387="","",'3. Personale_indtast'!G387)</f>
        <v/>
      </c>
      <c r="H378" s="10">
        <f t="shared" si="39"/>
        <v>0</v>
      </c>
      <c r="I378" s="122">
        <f t="shared" si="40"/>
        <v>0</v>
      </c>
      <c r="J378" s="122">
        <f t="shared" si="41"/>
        <v>0</v>
      </c>
      <c r="K378" s="122">
        <f t="shared" si="42"/>
        <v>0</v>
      </c>
      <c r="L378" s="10">
        <f t="shared" si="38"/>
        <v>0</v>
      </c>
      <c r="M378" s="122">
        <f t="shared" si="43"/>
        <v>0</v>
      </c>
    </row>
    <row r="379" spans="3:13" x14ac:dyDescent="0.3">
      <c r="C379" s="98" t="str">
        <f>IF('3. Personale_indtast'!C388="","",'3. Personale_indtast'!C388)</f>
        <v/>
      </c>
      <c r="D379" s="24" t="str">
        <f>IF('3. Personale_indtast'!D388="","",'3. Personale_indtast'!D388)</f>
        <v/>
      </c>
      <c r="E379" s="24" t="str">
        <f>IF('3. Personale_indtast'!E388="","",'3. Personale_indtast'!E388)</f>
        <v/>
      </c>
      <c r="F379" s="25">
        <f>IF('3. Personale_indtast'!F388="",0,'3. Personale_indtast'!F388)</f>
        <v>0</v>
      </c>
      <c r="G379" s="24" t="str">
        <f>IF('3. Personale_indtast'!G388="","",'3. Personale_indtast'!G388)</f>
        <v/>
      </c>
      <c r="H379" s="10">
        <f t="shared" si="39"/>
        <v>0</v>
      </c>
      <c r="I379" s="122">
        <f t="shared" si="40"/>
        <v>0</v>
      </c>
      <c r="J379" s="122">
        <f t="shared" si="41"/>
        <v>0</v>
      </c>
      <c r="K379" s="122">
        <f t="shared" si="42"/>
        <v>0</v>
      </c>
      <c r="L379" s="10">
        <f t="shared" si="38"/>
        <v>0</v>
      </c>
      <c r="M379" s="122">
        <f t="shared" si="43"/>
        <v>0</v>
      </c>
    </row>
    <row r="380" spans="3:13" x14ac:dyDescent="0.3">
      <c r="C380" s="98" t="str">
        <f>IF('3. Personale_indtast'!C389="","",'3. Personale_indtast'!C389)</f>
        <v/>
      </c>
      <c r="D380" s="24" t="str">
        <f>IF('3. Personale_indtast'!D389="","",'3. Personale_indtast'!D389)</f>
        <v/>
      </c>
      <c r="E380" s="24" t="str">
        <f>IF('3. Personale_indtast'!E389="","",'3. Personale_indtast'!E389)</f>
        <v/>
      </c>
      <c r="F380" s="25">
        <f>IF('3. Personale_indtast'!F389="",0,'3. Personale_indtast'!F389)</f>
        <v>0</v>
      </c>
      <c r="G380" s="24" t="str">
        <f>IF('3. Personale_indtast'!G389="","",'3. Personale_indtast'!G389)</f>
        <v/>
      </c>
      <c r="H380" s="10">
        <f t="shared" si="39"/>
        <v>0</v>
      </c>
      <c r="I380" s="122">
        <f t="shared" si="40"/>
        <v>0</v>
      </c>
      <c r="J380" s="122">
        <f t="shared" si="41"/>
        <v>0</v>
      </c>
      <c r="K380" s="122">
        <f t="shared" si="42"/>
        <v>0</v>
      </c>
      <c r="L380" s="10">
        <f t="shared" si="38"/>
        <v>0</v>
      </c>
      <c r="M380" s="122">
        <f t="shared" si="43"/>
        <v>0</v>
      </c>
    </row>
    <row r="381" spans="3:13" x14ac:dyDescent="0.3">
      <c r="C381" s="98" t="str">
        <f>IF('3. Personale_indtast'!C390="","",'3. Personale_indtast'!C390)</f>
        <v/>
      </c>
      <c r="D381" s="24" t="str">
        <f>IF('3. Personale_indtast'!D390="","",'3. Personale_indtast'!D390)</f>
        <v/>
      </c>
      <c r="E381" s="24" t="str">
        <f>IF('3. Personale_indtast'!E390="","",'3. Personale_indtast'!E390)</f>
        <v/>
      </c>
      <c r="F381" s="25">
        <f>IF('3. Personale_indtast'!F390="",0,'3. Personale_indtast'!F390)</f>
        <v>0</v>
      </c>
      <c r="G381" s="24" t="str">
        <f>IF('3. Personale_indtast'!G390="","",'3. Personale_indtast'!G390)</f>
        <v/>
      </c>
      <c r="H381" s="10">
        <f t="shared" si="39"/>
        <v>0</v>
      </c>
      <c r="I381" s="122">
        <f t="shared" si="40"/>
        <v>0</v>
      </c>
      <c r="J381" s="122">
        <f t="shared" si="41"/>
        <v>0</v>
      </c>
      <c r="K381" s="122">
        <f t="shared" si="42"/>
        <v>0</v>
      </c>
      <c r="L381" s="10">
        <f t="shared" si="38"/>
        <v>0</v>
      </c>
      <c r="M381" s="122">
        <f t="shared" si="43"/>
        <v>0</v>
      </c>
    </row>
    <row r="382" spans="3:13" x14ac:dyDescent="0.3">
      <c r="C382" s="98" t="str">
        <f>IF('3. Personale_indtast'!C391="","",'3. Personale_indtast'!C391)</f>
        <v/>
      </c>
      <c r="D382" s="24" t="str">
        <f>IF('3. Personale_indtast'!D391="","",'3. Personale_indtast'!D391)</f>
        <v/>
      </c>
      <c r="E382" s="24" t="str">
        <f>IF('3. Personale_indtast'!E391="","",'3. Personale_indtast'!E391)</f>
        <v/>
      </c>
      <c r="F382" s="25">
        <f>IF('3. Personale_indtast'!F391="",0,'3. Personale_indtast'!F391)</f>
        <v>0</v>
      </c>
      <c r="G382" s="24" t="str">
        <f>IF('3. Personale_indtast'!G391="","",'3. Personale_indtast'!G391)</f>
        <v/>
      </c>
      <c r="H382" s="10">
        <f t="shared" si="39"/>
        <v>0</v>
      </c>
      <c r="I382" s="122">
        <f t="shared" si="40"/>
        <v>0</v>
      </c>
      <c r="J382" s="122">
        <f t="shared" si="41"/>
        <v>0</v>
      </c>
      <c r="K382" s="122">
        <f t="shared" si="42"/>
        <v>0</v>
      </c>
      <c r="L382" s="10">
        <f t="shared" si="38"/>
        <v>0</v>
      </c>
      <c r="M382" s="122">
        <f t="shared" si="43"/>
        <v>0</v>
      </c>
    </row>
    <row r="383" spans="3:13" x14ac:dyDescent="0.3">
      <c r="C383" s="98" t="str">
        <f>IF('3. Personale_indtast'!C392="","",'3. Personale_indtast'!C392)</f>
        <v/>
      </c>
      <c r="D383" s="24" t="str">
        <f>IF('3. Personale_indtast'!D392="","",'3. Personale_indtast'!D392)</f>
        <v/>
      </c>
      <c r="E383" s="24" t="str">
        <f>IF('3. Personale_indtast'!E392="","",'3. Personale_indtast'!E392)</f>
        <v/>
      </c>
      <c r="F383" s="25">
        <f>IF('3. Personale_indtast'!F392="",0,'3. Personale_indtast'!F392)</f>
        <v>0</v>
      </c>
      <c r="G383" s="24" t="str">
        <f>IF('3. Personale_indtast'!G392="","",'3. Personale_indtast'!G392)</f>
        <v/>
      </c>
      <c r="H383" s="10">
        <f t="shared" si="39"/>
        <v>0</v>
      </c>
      <c r="I383" s="122">
        <f t="shared" si="40"/>
        <v>0</v>
      </c>
      <c r="J383" s="122">
        <f t="shared" si="41"/>
        <v>0</v>
      </c>
      <c r="K383" s="122">
        <f t="shared" si="42"/>
        <v>0</v>
      </c>
      <c r="L383" s="10">
        <f t="shared" si="38"/>
        <v>0</v>
      </c>
      <c r="M383" s="122">
        <f t="shared" si="43"/>
        <v>0</v>
      </c>
    </row>
    <row r="384" spans="3:13" x14ac:dyDescent="0.3">
      <c r="C384" s="98" t="str">
        <f>IF('3. Personale_indtast'!C393="","",'3. Personale_indtast'!C393)</f>
        <v/>
      </c>
      <c r="D384" s="24" t="str">
        <f>IF('3. Personale_indtast'!D393="","",'3. Personale_indtast'!D393)</f>
        <v/>
      </c>
      <c r="E384" s="24" t="str">
        <f>IF('3. Personale_indtast'!E393="","",'3. Personale_indtast'!E393)</f>
        <v/>
      </c>
      <c r="F384" s="25">
        <f>IF('3. Personale_indtast'!F393="",0,'3. Personale_indtast'!F393)</f>
        <v>0</v>
      </c>
      <c r="G384" s="24" t="str">
        <f>IF('3. Personale_indtast'!G393="","",'3. Personale_indtast'!G393)</f>
        <v/>
      </c>
      <c r="H384" s="10">
        <f t="shared" si="39"/>
        <v>0</v>
      </c>
      <c r="I384" s="122">
        <f t="shared" si="40"/>
        <v>0</v>
      </c>
      <c r="J384" s="122">
        <f t="shared" si="41"/>
        <v>0</v>
      </c>
      <c r="K384" s="122">
        <f t="shared" si="42"/>
        <v>0</v>
      </c>
      <c r="L384" s="10">
        <f t="shared" si="38"/>
        <v>0</v>
      </c>
      <c r="M384" s="122">
        <f t="shared" si="43"/>
        <v>0</v>
      </c>
    </row>
    <row r="385" spans="3:13" x14ac:dyDescent="0.3">
      <c r="C385" s="98" t="str">
        <f>IF('3. Personale_indtast'!C394="","",'3. Personale_indtast'!C394)</f>
        <v/>
      </c>
      <c r="D385" s="24" t="str">
        <f>IF('3. Personale_indtast'!D394="","",'3. Personale_indtast'!D394)</f>
        <v/>
      </c>
      <c r="E385" s="24" t="str">
        <f>IF('3. Personale_indtast'!E394="","",'3. Personale_indtast'!E394)</f>
        <v/>
      </c>
      <c r="F385" s="25">
        <f>IF('3. Personale_indtast'!F394="",0,'3. Personale_indtast'!F394)</f>
        <v>0</v>
      </c>
      <c r="G385" s="24" t="str">
        <f>IF('3. Personale_indtast'!G394="","",'3. Personale_indtast'!G394)</f>
        <v/>
      </c>
      <c r="H385" s="10">
        <f t="shared" si="39"/>
        <v>0</v>
      </c>
      <c r="I385" s="122">
        <f t="shared" si="40"/>
        <v>0</v>
      </c>
      <c r="J385" s="122">
        <f t="shared" si="41"/>
        <v>0</v>
      </c>
      <c r="K385" s="122">
        <f t="shared" si="42"/>
        <v>0</v>
      </c>
      <c r="L385" s="10">
        <f t="shared" si="38"/>
        <v>0</v>
      </c>
      <c r="M385" s="122">
        <f t="shared" si="43"/>
        <v>0</v>
      </c>
    </row>
    <row r="386" spans="3:13" x14ac:dyDescent="0.3">
      <c r="C386" s="98" t="str">
        <f>IF('3. Personale_indtast'!C395="","",'3. Personale_indtast'!C395)</f>
        <v/>
      </c>
      <c r="D386" s="24" t="str">
        <f>IF('3. Personale_indtast'!D395="","",'3. Personale_indtast'!D395)</f>
        <v/>
      </c>
      <c r="E386" s="24" t="str">
        <f>IF('3. Personale_indtast'!E395="","",'3. Personale_indtast'!E395)</f>
        <v/>
      </c>
      <c r="F386" s="25">
        <f>IF('3. Personale_indtast'!F395="",0,'3. Personale_indtast'!F395)</f>
        <v>0</v>
      </c>
      <c r="G386" s="24" t="str">
        <f>IF('3. Personale_indtast'!G395="","",'3. Personale_indtast'!G395)</f>
        <v/>
      </c>
      <c r="H386" s="10">
        <f t="shared" si="39"/>
        <v>0</v>
      </c>
      <c r="I386" s="122">
        <f t="shared" si="40"/>
        <v>0</v>
      </c>
      <c r="J386" s="122">
        <f t="shared" si="41"/>
        <v>0</v>
      </c>
      <c r="K386" s="122">
        <f t="shared" si="42"/>
        <v>0</v>
      </c>
      <c r="L386" s="10">
        <f t="shared" si="38"/>
        <v>0</v>
      </c>
      <c r="M386" s="122">
        <f t="shared" si="43"/>
        <v>0</v>
      </c>
    </row>
    <row r="387" spans="3:13" x14ac:dyDescent="0.3">
      <c r="C387" s="98" t="str">
        <f>IF('3. Personale_indtast'!C396="","",'3. Personale_indtast'!C396)</f>
        <v/>
      </c>
      <c r="D387" s="24" t="str">
        <f>IF('3. Personale_indtast'!D396="","",'3. Personale_indtast'!D396)</f>
        <v/>
      </c>
      <c r="E387" s="24" t="str">
        <f>IF('3. Personale_indtast'!E396="","",'3. Personale_indtast'!E396)</f>
        <v/>
      </c>
      <c r="F387" s="25">
        <f>IF('3. Personale_indtast'!F396="",0,'3. Personale_indtast'!F396)</f>
        <v>0</v>
      </c>
      <c r="G387" s="24" t="str">
        <f>IF('3. Personale_indtast'!G396="","",'3. Personale_indtast'!G396)</f>
        <v/>
      </c>
      <c r="H387" s="10">
        <f t="shared" si="39"/>
        <v>0</v>
      </c>
      <c r="I387" s="122">
        <f t="shared" si="40"/>
        <v>0</v>
      </c>
      <c r="J387" s="122">
        <f t="shared" si="41"/>
        <v>0</v>
      </c>
      <c r="K387" s="122">
        <f t="shared" si="42"/>
        <v>0</v>
      </c>
      <c r="L387" s="10">
        <f t="shared" si="38"/>
        <v>0</v>
      </c>
      <c r="M387" s="122">
        <f t="shared" si="43"/>
        <v>0</v>
      </c>
    </row>
    <row r="388" spans="3:13" x14ac:dyDescent="0.3">
      <c r="C388" s="98" t="str">
        <f>IF('3. Personale_indtast'!C397="","",'3. Personale_indtast'!C397)</f>
        <v/>
      </c>
      <c r="D388" s="24" t="str">
        <f>IF('3. Personale_indtast'!D397="","",'3. Personale_indtast'!D397)</f>
        <v/>
      </c>
      <c r="E388" s="24" t="str">
        <f>IF('3. Personale_indtast'!E397="","",'3. Personale_indtast'!E397)</f>
        <v/>
      </c>
      <c r="F388" s="25">
        <f>IF('3. Personale_indtast'!F397="",0,'3. Personale_indtast'!F397)</f>
        <v>0</v>
      </c>
      <c r="G388" s="24" t="str">
        <f>IF('3. Personale_indtast'!G397="","",'3. Personale_indtast'!G397)</f>
        <v/>
      </c>
      <c r="H388" s="10">
        <f t="shared" si="39"/>
        <v>0</v>
      </c>
      <c r="I388" s="122">
        <f t="shared" si="40"/>
        <v>0</v>
      </c>
      <c r="J388" s="122">
        <f t="shared" si="41"/>
        <v>0</v>
      </c>
      <c r="K388" s="122">
        <f t="shared" si="42"/>
        <v>0</v>
      </c>
      <c r="L388" s="10">
        <f t="shared" si="38"/>
        <v>0</v>
      </c>
      <c r="M388" s="122">
        <f t="shared" si="43"/>
        <v>0</v>
      </c>
    </row>
    <row r="389" spans="3:13" x14ac:dyDescent="0.3">
      <c r="C389" s="98" t="str">
        <f>IF('3. Personale_indtast'!C398="","",'3. Personale_indtast'!C398)</f>
        <v/>
      </c>
      <c r="D389" s="24" t="str">
        <f>IF('3. Personale_indtast'!D398="","",'3. Personale_indtast'!D398)</f>
        <v/>
      </c>
      <c r="E389" s="24" t="str">
        <f>IF('3. Personale_indtast'!E398="","",'3. Personale_indtast'!E398)</f>
        <v/>
      </c>
      <c r="F389" s="25">
        <f>IF('3. Personale_indtast'!F398="",0,'3. Personale_indtast'!F398)</f>
        <v>0</v>
      </c>
      <c r="G389" s="24" t="str">
        <f>IF('3. Personale_indtast'!G398="","",'3. Personale_indtast'!G398)</f>
        <v/>
      </c>
      <c r="H389" s="10">
        <f t="shared" si="39"/>
        <v>0</v>
      </c>
      <c r="I389" s="122">
        <f t="shared" si="40"/>
        <v>0</v>
      </c>
      <c r="J389" s="122">
        <f t="shared" si="41"/>
        <v>0</v>
      </c>
      <c r="K389" s="122">
        <f t="shared" si="42"/>
        <v>0</v>
      </c>
      <c r="L389" s="10">
        <f t="shared" si="38"/>
        <v>0</v>
      </c>
      <c r="M389" s="122">
        <f t="shared" si="43"/>
        <v>0</v>
      </c>
    </row>
    <row r="390" spans="3:13" x14ac:dyDescent="0.3">
      <c r="C390" s="98" t="str">
        <f>IF('3. Personale_indtast'!C399="","",'3. Personale_indtast'!C399)</f>
        <v/>
      </c>
      <c r="D390" s="24" t="str">
        <f>IF('3. Personale_indtast'!D399="","",'3. Personale_indtast'!D399)</f>
        <v/>
      </c>
      <c r="E390" s="24" t="str">
        <f>IF('3. Personale_indtast'!E399="","",'3. Personale_indtast'!E399)</f>
        <v/>
      </c>
      <c r="F390" s="25">
        <f>IF('3. Personale_indtast'!F399="",0,'3. Personale_indtast'!F399)</f>
        <v>0</v>
      </c>
      <c r="G390" s="24" t="str">
        <f>IF('3. Personale_indtast'!G399="","",'3. Personale_indtast'!G399)</f>
        <v/>
      </c>
      <c r="H390" s="10">
        <f t="shared" si="39"/>
        <v>0</v>
      </c>
      <c r="I390" s="122">
        <f t="shared" si="40"/>
        <v>0</v>
      </c>
      <c r="J390" s="122">
        <f t="shared" si="41"/>
        <v>0</v>
      </c>
      <c r="K390" s="122">
        <f t="shared" si="42"/>
        <v>0</v>
      </c>
      <c r="L390" s="10">
        <f t="shared" si="38"/>
        <v>0</v>
      </c>
      <c r="M390" s="122">
        <f t="shared" si="43"/>
        <v>0</v>
      </c>
    </row>
    <row r="391" spans="3:13" x14ac:dyDescent="0.3">
      <c r="C391" s="98" t="str">
        <f>IF('3. Personale_indtast'!C400="","",'3. Personale_indtast'!C400)</f>
        <v/>
      </c>
      <c r="D391" s="24" t="str">
        <f>IF('3. Personale_indtast'!D400="","",'3. Personale_indtast'!D400)</f>
        <v/>
      </c>
      <c r="E391" s="24" t="str">
        <f>IF('3. Personale_indtast'!E400="","",'3. Personale_indtast'!E400)</f>
        <v/>
      </c>
      <c r="F391" s="25">
        <f>IF('3. Personale_indtast'!F400="",0,'3. Personale_indtast'!F400)</f>
        <v>0</v>
      </c>
      <c r="G391" s="24" t="str">
        <f>IF('3. Personale_indtast'!G400="","",'3. Personale_indtast'!G400)</f>
        <v/>
      </c>
      <c r="H391" s="10">
        <f t="shared" si="39"/>
        <v>0</v>
      </c>
      <c r="I391" s="122">
        <f t="shared" si="40"/>
        <v>0</v>
      </c>
      <c r="J391" s="122">
        <f t="shared" si="41"/>
        <v>0</v>
      </c>
      <c r="K391" s="122">
        <f t="shared" si="42"/>
        <v>0</v>
      </c>
      <c r="L391" s="10">
        <f t="shared" si="38"/>
        <v>0</v>
      </c>
      <c r="M391" s="122">
        <f t="shared" si="43"/>
        <v>0</v>
      </c>
    </row>
    <row r="392" spans="3:13" x14ac:dyDescent="0.3">
      <c r="C392" s="98" t="str">
        <f>IF('3. Personale_indtast'!C401="","",'3. Personale_indtast'!C401)</f>
        <v/>
      </c>
      <c r="D392" s="24" t="str">
        <f>IF('3. Personale_indtast'!D401="","",'3. Personale_indtast'!D401)</f>
        <v/>
      </c>
      <c r="E392" s="24" t="str">
        <f>IF('3. Personale_indtast'!E401="","",'3. Personale_indtast'!E401)</f>
        <v/>
      </c>
      <c r="F392" s="25">
        <f>IF('3. Personale_indtast'!F401="",0,'3. Personale_indtast'!F401)</f>
        <v>0</v>
      </c>
      <c r="G392" s="24" t="str">
        <f>IF('3. Personale_indtast'!G401="","",'3. Personale_indtast'!G401)</f>
        <v/>
      </c>
      <c r="H392" s="10">
        <f t="shared" si="39"/>
        <v>0</v>
      </c>
      <c r="I392" s="122">
        <f t="shared" si="40"/>
        <v>0</v>
      </c>
      <c r="J392" s="122">
        <f t="shared" si="41"/>
        <v>0</v>
      </c>
      <c r="K392" s="122">
        <f t="shared" si="42"/>
        <v>0</v>
      </c>
      <c r="L392" s="10">
        <f t="shared" si="38"/>
        <v>0</v>
      </c>
      <c r="M392" s="122">
        <f t="shared" si="43"/>
        <v>0</v>
      </c>
    </row>
    <row r="393" spans="3:13" x14ac:dyDescent="0.3">
      <c r="C393" s="98" t="str">
        <f>IF('3. Personale_indtast'!C402="","",'3. Personale_indtast'!C402)</f>
        <v/>
      </c>
      <c r="D393" s="24" t="str">
        <f>IF('3. Personale_indtast'!D402="","",'3. Personale_indtast'!D402)</f>
        <v/>
      </c>
      <c r="E393" s="24" t="str">
        <f>IF('3. Personale_indtast'!E402="","",'3. Personale_indtast'!E402)</f>
        <v/>
      </c>
      <c r="F393" s="25">
        <f>IF('3. Personale_indtast'!F402="",0,'3. Personale_indtast'!F402)</f>
        <v>0</v>
      </c>
      <c r="G393" s="24" t="str">
        <f>IF('3. Personale_indtast'!G402="","",'3. Personale_indtast'!G402)</f>
        <v/>
      </c>
      <c r="H393" s="10">
        <f t="shared" si="39"/>
        <v>0</v>
      </c>
      <c r="I393" s="122">
        <f t="shared" si="40"/>
        <v>0</v>
      </c>
      <c r="J393" s="122">
        <f t="shared" si="41"/>
        <v>0</v>
      </c>
      <c r="K393" s="122">
        <f t="shared" si="42"/>
        <v>0</v>
      </c>
      <c r="L393" s="10">
        <f t="shared" si="38"/>
        <v>0</v>
      </c>
      <c r="M393" s="122">
        <f t="shared" si="43"/>
        <v>0</v>
      </c>
    </row>
    <row r="394" spans="3:13" x14ac:dyDescent="0.3">
      <c r="C394" s="98" t="str">
        <f>IF('3. Personale_indtast'!C403="","",'3. Personale_indtast'!C403)</f>
        <v/>
      </c>
      <c r="D394" s="24" t="str">
        <f>IF('3. Personale_indtast'!D403="","",'3. Personale_indtast'!D403)</f>
        <v/>
      </c>
      <c r="E394" s="24" t="str">
        <f>IF('3. Personale_indtast'!E403="","",'3. Personale_indtast'!E403)</f>
        <v/>
      </c>
      <c r="F394" s="25">
        <f>IF('3. Personale_indtast'!F403="",0,'3. Personale_indtast'!F403)</f>
        <v>0</v>
      </c>
      <c r="G394" s="24" t="str">
        <f>IF('3. Personale_indtast'!G403="","",'3. Personale_indtast'!G403)</f>
        <v/>
      </c>
      <c r="H394" s="10">
        <f t="shared" si="39"/>
        <v>0</v>
      </c>
      <c r="I394" s="122">
        <f t="shared" si="40"/>
        <v>0</v>
      </c>
      <c r="J394" s="122">
        <f t="shared" si="41"/>
        <v>0</v>
      </c>
      <c r="K394" s="122">
        <f t="shared" si="42"/>
        <v>0</v>
      </c>
      <c r="L394" s="10">
        <f t="shared" si="38"/>
        <v>0</v>
      </c>
      <c r="M394" s="122">
        <f t="shared" si="43"/>
        <v>0</v>
      </c>
    </row>
    <row r="395" spans="3:13" x14ac:dyDescent="0.3">
      <c r="C395" s="98" t="str">
        <f>IF('3. Personale_indtast'!C404="","",'3. Personale_indtast'!C404)</f>
        <v/>
      </c>
      <c r="D395" s="24" t="str">
        <f>IF('3. Personale_indtast'!D404="","",'3. Personale_indtast'!D404)</f>
        <v/>
      </c>
      <c r="E395" s="24" t="str">
        <f>IF('3. Personale_indtast'!E404="","",'3. Personale_indtast'!E404)</f>
        <v/>
      </c>
      <c r="F395" s="25">
        <f>IF('3. Personale_indtast'!F404="",0,'3. Personale_indtast'!F404)</f>
        <v>0</v>
      </c>
      <c r="G395" s="24" t="str">
        <f>IF('3. Personale_indtast'!G404="","",'3. Personale_indtast'!G404)</f>
        <v/>
      </c>
      <c r="H395" s="10">
        <f t="shared" si="39"/>
        <v>0</v>
      </c>
      <c r="I395" s="122">
        <f t="shared" si="40"/>
        <v>0</v>
      </c>
      <c r="J395" s="122">
        <f t="shared" si="41"/>
        <v>0</v>
      </c>
      <c r="K395" s="122">
        <f t="shared" si="42"/>
        <v>0</v>
      </c>
      <c r="L395" s="10">
        <f t="shared" si="38"/>
        <v>0</v>
      </c>
      <c r="M395" s="122">
        <f t="shared" si="43"/>
        <v>0</v>
      </c>
    </row>
    <row r="396" spans="3:13" x14ac:dyDescent="0.3">
      <c r="C396" s="98" t="str">
        <f>IF('3. Personale_indtast'!C405="","",'3. Personale_indtast'!C405)</f>
        <v/>
      </c>
      <c r="D396" s="24" t="str">
        <f>IF('3. Personale_indtast'!D405="","",'3. Personale_indtast'!D405)</f>
        <v/>
      </c>
      <c r="E396" s="24" t="str">
        <f>IF('3. Personale_indtast'!E405="","",'3. Personale_indtast'!E405)</f>
        <v/>
      </c>
      <c r="F396" s="25">
        <f>IF('3. Personale_indtast'!F405="",0,'3. Personale_indtast'!F405)</f>
        <v>0</v>
      </c>
      <c r="G396" s="24" t="str">
        <f>IF('3. Personale_indtast'!G405="","",'3. Personale_indtast'!G405)</f>
        <v/>
      </c>
      <c r="H396" s="10">
        <f t="shared" si="39"/>
        <v>0</v>
      </c>
      <c r="I396" s="122">
        <f t="shared" si="40"/>
        <v>0</v>
      </c>
      <c r="J396" s="122">
        <f t="shared" si="41"/>
        <v>0</v>
      </c>
      <c r="K396" s="122">
        <f t="shared" si="42"/>
        <v>0</v>
      </c>
      <c r="L396" s="10">
        <f t="shared" si="38"/>
        <v>0</v>
      </c>
      <c r="M396" s="122">
        <f t="shared" si="43"/>
        <v>0</v>
      </c>
    </row>
    <row r="397" spans="3:13" x14ac:dyDescent="0.3">
      <c r="C397" s="98" t="str">
        <f>IF('3. Personale_indtast'!C406="","",'3. Personale_indtast'!C406)</f>
        <v/>
      </c>
      <c r="D397" s="24" t="str">
        <f>IF('3. Personale_indtast'!D406="","",'3. Personale_indtast'!D406)</f>
        <v/>
      </c>
      <c r="E397" s="24" t="str">
        <f>IF('3. Personale_indtast'!E406="","",'3. Personale_indtast'!E406)</f>
        <v/>
      </c>
      <c r="F397" s="25">
        <f>IF('3. Personale_indtast'!F406="",0,'3. Personale_indtast'!F406)</f>
        <v>0</v>
      </c>
      <c r="G397" s="24" t="str">
        <f>IF('3. Personale_indtast'!G406="","",'3. Personale_indtast'!G406)</f>
        <v/>
      </c>
      <c r="H397" s="10">
        <f t="shared" si="39"/>
        <v>0</v>
      </c>
      <c r="I397" s="122">
        <f t="shared" si="40"/>
        <v>0</v>
      </c>
      <c r="J397" s="122">
        <f t="shared" si="41"/>
        <v>0</v>
      </c>
      <c r="K397" s="122">
        <f t="shared" si="42"/>
        <v>0</v>
      </c>
      <c r="L397" s="10">
        <f t="shared" si="38"/>
        <v>0</v>
      </c>
      <c r="M397" s="122">
        <f t="shared" si="43"/>
        <v>0</v>
      </c>
    </row>
    <row r="398" spans="3:13" x14ac:dyDescent="0.3">
      <c r="C398" s="98" t="str">
        <f>IF('3. Personale_indtast'!C407="","",'3. Personale_indtast'!C407)</f>
        <v/>
      </c>
      <c r="D398" s="24" t="str">
        <f>IF('3. Personale_indtast'!D407="","",'3. Personale_indtast'!D407)</f>
        <v/>
      </c>
      <c r="E398" s="24" t="str">
        <f>IF('3. Personale_indtast'!E407="","",'3. Personale_indtast'!E407)</f>
        <v/>
      </c>
      <c r="F398" s="25">
        <f>IF('3. Personale_indtast'!F407="",0,'3. Personale_indtast'!F407)</f>
        <v>0</v>
      </c>
      <c r="G398" s="24" t="str">
        <f>IF('3. Personale_indtast'!G407="","",'3. Personale_indtast'!G407)</f>
        <v/>
      </c>
      <c r="H398" s="10">
        <f t="shared" si="39"/>
        <v>0</v>
      </c>
      <c r="I398" s="122">
        <f t="shared" si="40"/>
        <v>0</v>
      </c>
      <c r="J398" s="122">
        <f t="shared" si="41"/>
        <v>0</v>
      </c>
      <c r="K398" s="122">
        <f t="shared" si="42"/>
        <v>0</v>
      </c>
      <c r="L398" s="10">
        <f t="shared" si="38"/>
        <v>0</v>
      </c>
      <c r="M398" s="122">
        <f t="shared" si="43"/>
        <v>0</v>
      </c>
    </row>
    <row r="399" spans="3:13" x14ac:dyDescent="0.3">
      <c r="C399" s="98" t="str">
        <f>IF('3. Personale_indtast'!C408="","",'3. Personale_indtast'!C408)</f>
        <v/>
      </c>
      <c r="D399" s="24" t="str">
        <f>IF('3. Personale_indtast'!D408="","",'3. Personale_indtast'!D408)</f>
        <v/>
      </c>
      <c r="E399" s="24" t="str">
        <f>IF('3. Personale_indtast'!E408="","",'3. Personale_indtast'!E408)</f>
        <v/>
      </c>
      <c r="F399" s="25">
        <f>IF('3. Personale_indtast'!F408="",0,'3. Personale_indtast'!F408)</f>
        <v>0</v>
      </c>
      <c r="G399" s="24" t="str">
        <f>IF('3. Personale_indtast'!G408="","",'3. Personale_indtast'!G408)</f>
        <v/>
      </c>
      <c r="H399" s="10">
        <f t="shared" si="39"/>
        <v>0</v>
      </c>
      <c r="I399" s="122">
        <f t="shared" si="40"/>
        <v>0</v>
      </c>
      <c r="J399" s="122">
        <f t="shared" si="41"/>
        <v>0</v>
      </c>
      <c r="K399" s="122">
        <f t="shared" si="42"/>
        <v>0</v>
      </c>
      <c r="L399" s="10">
        <f t="shared" si="38"/>
        <v>0</v>
      </c>
      <c r="M399" s="122">
        <f t="shared" si="43"/>
        <v>0</v>
      </c>
    </row>
    <row r="400" spans="3:13" x14ac:dyDescent="0.3">
      <c r="C400" s="98" t="str">
        <f>IF('3. Personale_indtast'!C409="","",'3. Personale_indtast'!C409)</f>
        <v/>
      </c>
      <c r="D400" s="24" t="str">
        <f>IF('3. Personale_indtast'!D409="","",'3. Personale_indtast'!D409)</f>
        <v/>
      </c>
      <c r="E400" s="24" t="str">
        <f>IF('3. Personale_indtast'!E409="","",'3. Personale_indtast'!E409)</f>
        <v/>
      </c>
      <c r="F400" s="25">
        <f>IF('3. Personale_indtast'!F409="",0,'3. Personale_indtast'!F409)</f>
        <v>0</v>
      </c>
      <c r="G400" s="24" t="str">
        <f>IF('3. Personale_indtast'!G409="","",'3. Personale_indtast'!G409)</f>
        <v/>
      </c>
      <c r="H400" s="10">
        <f t="shared" si="39"/>
        <v>0</v>
      </c>
      <c r="I400" s="122">
        <f t="shared" si="40"/>
        <v>0</v>
      </c>
      <c r="J400" s="122">
        <f t="shared" si="41"/>
        <v>0</v>
      </c>
      <c r="K400" s="122">
        <f t="shared" si="42"/>
        <v>0</v>
      </c>
      <c r="L400" s="10">
        <f t="shared" si="38"/>
        <v>0</v>
      </c>
      <c r="M400" s="122">
        <f t="shared" si="43"/>
        <v>0</v>
      </c>
    </row>
    <row r="401" spans="3:13" x14ac:dyDescent="0.3">
      <c r="C401" s="98" t="str">
        <f>IF('3. Personale_indtast'!C410="","",'3. Personale_indtast'!C410)</f>
        <v/>
      </c>
      <c r="D401" s="24" t="str">
        <f>IF('3. Personale_indtast'!D410="","",'3. Personale_indtast'!D410)</f>
        <v/>
      </c>
      <c r="E401" s="24" t="str">
        <f>IF('3. Personale_indtast'!E410="","",'3. Personale_indtast'!E410)</f>
        <v/>
      </c>
      <c r="F401" s="25">
        <f>IF('3. Personale_indtast'!F410="",0,'3. Personale_indtast'!F410)</f>
        <v>0</v>
      </c>
      <c r="G401" s="24" t="str">
        <f>IF('3. Personale_indtast'!G410="","",'3. Personale_indtast'!G410)</f>
        <v/>
      </c>
      <c r="H401" s="10">
        <f t="shared" si="39"/>
        <v>0</v>
      </c>
      <c r="I401" s="122">
        <f t="shared" si="40"/>
        <v>0</v>
      </c>
      <c r="J401" s="122">
        <f t="shared" si="41"/>
        <v>0</v>
      </c>
      <c r="K401" s="122">
        <f t="shared" si="42"/>
        <v>0</v>
      </c>
      <c r="L401" s="10">
        <f t="shared" si="38"/>
        <v>0</v>
      </c>
      <c r="M401" s="122">
        <f t="shared" si="43"/>
        <v>0</v>
      </c>
    </row>
    <row r="402" spans="3:13" x14ac:dyDescent="0.3">
      <c r="C402" s="98" t="str">
        <f>IF('3. Personale_indtast'!C411="","",'3. Personale_indtast'!C411)</f>
        <v/>
      </c>
      <c r="D402" s="24" t="str">
        <f>IF('3. Personale_indtast'!D411="","",'3. Personale_indtast'!D411)</f>
        <v/>
      </c>
      <c r="E402" s="24" t="str">
        <f>IF('3. Personale_indtast'!E411="","",'3. Personale_indtast'!E411)</f>
        <v/>
      </c>
      <c r="F402" s="25">
        <f>IF('3. Personale_indtast'!F411="",0,'3. Personale_indtast'!F411)</f>
        <v>0</v>
      </c>
      <c r="G402" s="24" t="str">
        <f>IF('3. Personale_indtast'!G411="","",'3. Personale_indtast'!G411)</f>
        <v/>
      </c>
      <c r="H402" s="10">
        <f t="shared" si="39"/>
        <v>0</v>
      </c>
      <c r="I402" s="122">
        <f t="shared" si="40"/>
        <v>0</v>
      </c>
      <c r="J402" s="122">
        <f t="shared" si="41"/>
        <v>0</v>
      </c>
      <c r="K402" s="122">
        <f t="shared" si="42"/>
        <v>0</v>
      </c>
      <c r="L402" s="10">
        <f t="shared" si="38"/>
        <v>0</v>
      </c>
      <c r="M402" s="122">
        <f t="shared" si="43"/>
        <v>0</v>
      </c>
    </row>
    <row r="403" spans="3:13" x14ac:dyDescent="0.3">
      <c r="C403" s="98" t="str">
        <f>IF('3. Personale_indtast'!C412="","",'3. Personale_indtast'!C412)</f>
        <v/>
      </c>
      <c r="D403" s="24" t="str">
        <f>IF('3. Personale_indtast'!D412="","",'3. Personale_indtast'!D412)</f>
        <v/>
      </c>
      <c r="E403" s="24" t="str">
        <f>IF('3. Personale_indtast'!E412="","",'3. Personale_indtast'!E412)</f>
        <v/>
      </c>
      <c r="F403" s="25">
        <f>IF('3. Personale_indtast'!F412="",0,'3. Personale_indtast'!F412)</f>
        <v>0</v>
      </c>
      <c r="G403" s="24" t="str">
        <f>IF('3. Personale_indtast'!G412="","",'3. Personale_indtast'!G412)</f>
        <v/>
      </c>
      <c r="H403" s="10">
        <f t="shared" si="39"/>
        <v>0</v>
      </c>
      <c r="I403" s="122">
        <f t="shared" si="40"/>
        <v>0</v>
      </c>
      <c r="J403" s="122">
        <f t="shared" si="41"/>
        <v>0</v>
      </c>
      <c r="K403" s="122">
        <f t="shared" si="42"/>
        <v>0</v>
      </c>
      <c r="L403" s="10">
        <f t="shared" si="38"/>
        <v>0</v>
      </c>
      <c r="M403" s="122">
        <f t="shared" si="43"/>
        <v>0</v>
      </c>
    </row>
    <row r="404" spans="3:13" x14ac:dyDescent="0.3">
      <c r="C404" s="98" t="str">
        <f>IF('3. Personale_indtast'!C413="","",'3. Personale_indtast'!C413)</f>
        <v/>
      </c>
      <c r="D404" s="24" t="str">
        <f>IF('3. Personale_indtast'!D413="","",'3. Personale_indtast'!D413)</f>
        <v/>
      </c>
      <c r="E404" s="24" t="str">
        <f>IF('3. Personale_indtast'!E413="","",'3. Personale_indtast'!E413)</f>
        <v/>
      </c>
      <c r="F404" s="25">
        <f>IF('3. Personale_indtast'!F413="",0,'3. Personale_indtast'!F413)</f>
        <v>0</v>
      </c>
      <c r="G404" s="24" t="str">
        <f>IF('3. Personale_indtast'!G413="","",'3. Personale_indtast'!G413)</f>
        <v/>
      </c>
      <c r="H404" s="10">
        <f t="shared" si="39"/>
        <v>0</v>
      </c>
      <c r="I404" s="122">
        <f t="shared" si="40"/>
        <v>0</v>
      </c>
      <c r="J404" s="122">
        <f t="shared" si="41"/>
        <v>0</v>
      </c>
      <c r="K404" s="122">
        <f t="shared" si="42"/>
        <v>0</v>
      </c>
      <c r="L404" s="10">
        <f t="shared" si="38"/>
        <v>0</v>
      </c>
      <c r="M404" s="122">
        <f t="shared" si="43"/>
        <v>0</v>
      </c>
    </row>
    <row r="405" spans="3:13" x14ac:dyDescent="0.3">
      <c r="C405" s="98" t="str">
        <f>IF('3. Personale_indtast'!C414="","",'3. Personale_indtast'!C414)</f>
        <v/>
      </c>
      <c r="D405" s="24" t="str">
        <f>IF('3. Personale_indtast'!D414="","",'3. Personale_indtast'!D414)</f>
        <v/>
      </c>
      <c r="E405" s="24" t="str">
        <f>IF('3. Personale_indtast'!E414="","",'3. Personale_indtast'!E414)</f>
        <v/>
      </c>
      <c r="F405" s="25">
        <f>IF('3. Personale_indtast'!F414="",0,'3. Personale_indtast'!F414)</f>
        <v>0</v>
      </c>
      <c r="G405" s="24" t="str">
        <f>IF('3. Personale_indtast'!G414="","",'3. Personale_indtast'!G414)</f>
        <v/>
      </c>
      <c r="H405" s="10">
        <f t="shared" si="39"/>
        <v>0</v>
      </c>
      <c r="I405" s="122">
        <f t="shared" si="40"/>
        <v>0</v>
      </c>
      <c r="J405" s="122">
        <f t="shared" si="41"/>
        <v>0</v>
      </c>
      <c r="K405" s="122">
        <f t="shared" si="42"/>
        <v>0</v>
      </c>
      <c r="L405" s="10">
        <f t="shared" si="38"/>
        <v>0</v>
      </c>
      <c r="M405" s="122">
        <f t="shared" si="43"/>
        <v>0</v>
      </c>
    </row>
    <row r="406" spans="3:13" x14ac:dyDescent="0.3">
      <c r="C406" s="98" t="str">
        <f>IF('3. Personale_indtast'!C415="","",'3. Personale_indtast'!C415)</f>
        <v/>
      </c>
      <c r="D406" s="24" t="str">
        <f>IF('3. Personale_indtast'!D415="","",'3. Personale_indtast'!D415)</f>
        <v/>
      </c>
      <c r="E406" s="24" t="str">
        <f>IF('3. Personale_indtast'!E415="","",'3. Personale_indtast'!E415)</f>
        <v/>
      </c>
      <c r="F406" s="25">
        <f>IF('3. Personale_indtast'!F415="",0,'3. Personale_indtast'!F415)</f>
        <v>0</v>
      </c>
      <c r="G406" s="24" t="str">
        <f>IF('3. Personale_indtast'!G415="","",'3. Personale_indtast'!G415)</f>
        <v/>
      </c>
      <c r="H406" s="10">
        <f t="shared" si="39"/>
        <v>0</v>
      </c>
      <c r="I406" s="122">
        <f t="shared" si="40"/>
        <v>0</v>
      </c>
      <c r="J406" s="122">
        <f t="shared" si="41"/>
        <v>0</v>
      </c>
      <c r="K406" s="122">
        <f t="shared" si="42"/>
        <v>0</v>
      </c>
      <c r="L406" s="10">
        <f t="shared" si="38"/>
        <v>0</v>
      </c>
      <c r="M406" s="122">
        <f t="shared" si="43"/>
        <v>0</v>
      </c>
    </row>
    <row r="407" spans="3:13" x14ac:dyDescent="0.3">
      <c r="C407" s="98" t="str">
        <f>IF('3. Personale_indtast'!C416="","",'3. Personale_indtast'!C416)</f>
        <v/>
      </c>
      <c r="D407" s="24" t="str">
        <f>IF('3. Personale_indtast'!D416="","",'3. Personale_indtast'!D416)</f>
        <v/>
      </c>
      <c r="E407" s="24" t="str">
        <f>IF('3. Personale_indtast'!E416="","",'3. Personale_indtast'!E416)</f>
        <v/>
      </c>
      <c r="F407" s="25">
        <f>IF('3. Personale_indtast'!F416="",0,'3. Personale_indtast'!F416)</f>
        <v>0</v>
      </c>
      <c r="G407" s="24" t="str">
        <f>IF('3. Personale_indtast'!G416="","",'3. Personale_indtast'!G416)</f>
        <v/>
      </c>
      <c r="H407" s="10">
        <f t="shared" si="39"/>
        <v>0</v>
      </c>
      <c r="I407" s="122">
        <f t="shared" si="40"/>
        <v>0</v>
      </c>
      <c r="J407" s="122">
        <f t="shared" si="41"/>
        <v>0</v>
      </c>
      <c r="K407" s="122">
        <f t="shared" si="42"/>
        <v>0</v>
      </c>
      <c r="L407" s="10">
        <f t="shared" si="38"/>
        <v>0</v>
      </c>
      <c r="M407" s="122">
        <f t="shared" si="43"/>
        <v>0</v>
      </c>
    </row>
    <row r="408" spans="3:13" x14ac:dyDescent="0.3">
      <c r="C408" s="98" t="str">
        <f>IF('3. Personale_indtast'!C417="","",'3. Personale_indtast'!C417)</f>
        <v/>
      </c>
      <c r="D408" s="24" t="str">
        <f>IF('3. Personale_indtast'!D417="","",'3. Personale_indtast'!D417)</f>
        <v/>
      </c>
      <c r="E408" s="24" t="str">
        <f>IF('3. Personale_indtast'!E417="","",'3. Personale_indtast'!E417)</f>
        <v/>
      </c>
      <c r="F408" s="25">
        <f>IF('3. Personale_indtast'!F417="",0,'3. Personale_indtast'!F417)</f>
        <v>0</v>
      </c>
      <c r="G408" s="24" t="str">
        <f>IF('3. Personale_indtast'!G417="","",'3. Personale_indtast'!G417)</f>
        <v/>
      </c>
      <c r="H408" s="10">
        <f t="shared" si="39"/>
        <v>0</v>
      </c>
      <c r="I408" s="122">
        <f t="shared" si="40"/>
        <v>0</v>
      </c>
      <c r="J408" s="122">
        <f t="shared" si="41"/>
        <v>0</v>
      </c>
      <c r="K408" s="122">
        <f t="shared" si="42"/>
        <v>0</v>
      </c>
      <c r="L408" s="10">
        <f t="shared" si="38"/>
        <v>0</v>
      </c>
      <c r="M408" s="122">
        <f t="shared" si="43"/>
        <v>0</v>
      </c>
    </row>
    <row r="409" spans="3:13" x14ac:dyDescent="0.3">
      <c r="C409" s="98" t="str">
        <f>IF('3. Personale_indtast'!C418="","",'3. Personale_indtast'!C418)</f>
        <v/>
      </c>
      <c r="D409" s="24" t="str">
        <f>IF('3. Personale_indtast'!D418="","",'3. Personale_indtast'!D418)</f>
        <v/>
      </c>
      <c r="E409" s="24" t="str">
        <f>IF('3. Personale_indtast'!E418="","",'3. Personale_indtast'!E418)</f>
        <v/>
      </c>
      <c r="F409" s="25">
        <f>IF('3. Personale_indtast'!F418="",0,'3. Personale_indtast'!F418)</f>
        <v>0</v>
      </c>
      <c r="G409" s="24" t="str">
        <f>IF('3. Personale_indtast'!G418="","",'3. Personale_indtast'!G418)</f>
        <v/>
      </c>
      <c r="H409" s="10">
        <f t="shared" si="39"/>
        <v>0</v>
      </c>
      <c r="I409" s="122">
        <f t="shared" si="40"/>
        <v>0</v>
      </c>
      <c r="J409" s="122">
        <f t="shared" si="41"/>
        <v>0</v>
      </c>
      <c r="K409" s="122">
        <f t="shared" si="42"/>
        <v>0</v>
      </c>
      <c r="L409" s="10">
        <f t="shared" si="38"/>
        <v>0</v>
      </c>
      <c r="M409" s="122">
        <f t="shared" si="43"/>
        <v>0</v>
      </c>
    </row>
    <row r="410" spans="3:13" x14ac:dyDescent="0.3">
      <c r="C410" s="98" t="str">
        <f>IF('3. Personale_indtast'!C419="","",'3. Personale_indtast'!C419)</f>
        <v/>
      </c>
      <c r="D410" s="24" t="str">
        <f>IF('3. Personale_indtast'!D419="","",'3. Personale_indtast'!D419)</f>
        <v/>
      </c>
      <c r="E410" s="24" t="str">
        <f>IF('3. Personale_indtast'!E419="","",'3. Personale_indtast'!E419)</f>
        <v/>
      </c>
      <c r="F410" s="25">
        <f>IF('3. Personale_indtast'!F419="",0,'3. Personale_indtast'!F419)</f>
        <v>0</v>
      </c>
      <c r="G410" s="24" t="str">
        <f>IF('3. Personale_indtast'!G419="","",'3. Personale_indtast'!G419)</f>
        <v/>
      </c>
      <c r="H410" s="10">
        <f t="shared" si="39"/>
        <v>0</v>
      </c>
      <c r="I410" s="122">
        <f t="shared" si="40"/>
        <v>0</v>
      </c>
      <c r="J410" s="122">
        <f t="shared" si="41"/>
        <v>0</v>
      </c>
      <c r="K410" s="122">
        <f t="shared" si="42"/>
        <v>0</v>
      </c>
      <c r="L410" s="10">
        <f t="shared" si="38"/>
        <v>0</v>
      </c>
      <c r="M410" s="122">
        <f t="shared" si="43"/>
        <v>0</v>
      </c>
    </row>
    <row r="411" spans="3:13" x14ac:dyDescent="0.3">
      <c r="C411" s="98" t="str">
        <f>IF('3. Personale_indtast'!C420="","",'3. Personale_indtast'!C420)</f>
        <v/>
      </c>
      <c r="D411" s="24" t="str">
        <f>IF('3. Personale_indtast'!D420="","",'3. Personale_indtast'!D420)</f>
        <v/>
      </c>
      <c r="E411" s="24" t="str">
        <f>IF('3. Personale_indtast'!E420="","",'3. Personale_indtast'!E420)</f>
        <v/>
      </c>
      <c r="F411" s="25">
        <f>IF('3. Personale_indtast'!F420="",0,'3. Personale_indtast'!F420)</f>
        <v>0</v>
      </c>
      <c r="G411" s="24" t="str">
        <f>IF('3. Personale_indtast'!G420="","",'3. Personale_indtast'!G420)</f>
        <v/>
      </c>
      <c r="H411" s="10">
        <f t="shared" si="39"/>
        <v>0</v>
      </c>
      <c r="I411" s="122">
        <f t="shared" si="40"/>
        <v>0</v>
      </c>
      <c r="J411" s="122">
        <f t="shared" si="41"/>
        <v>0</v>
      </c>
      <c r="K411" s="122">
        <f t="shared" si="42"/>
        <v>0</v>
      </c>
      <c r="L411" s="10">
        <f t="shared" si="38"/>
        <v>0</v>
      </c>
      <c r="M411" s="122">
        <f t="shared" si="43"/>
        <v>0</v>
      </c>
    </row>
    <row r="412" spans="3:13" x14ac:dyDescent="0.3">
      <c r="C412" s="98" t="str">
        <f>IF('3. Personale_indtast'!C421="","",'3. Personale_indtast'!C421)</f>
        <v/>
      </c>
      <c r="D412" s="24" t="str">
        <f>IF('3. Personale_indtast'!D421="","",'3. Personale_indtast'!D421)</f>
        <v/>
      </c>
      <c r="E412" s="24" t="str">
        <f>IF('3. Personale_indtast'!E421="","",'3. Personale_indtast'!E421)</f>
        <v/>
      </c>
      <c r="F412" s="25">
        <f>IF('3. Personale_indtast'!F421="",0,'3. Personale_indtast'!F421)</f>
        <v>0</v>
      </c>
      <c r="G412" s="24" t="str">
        <f>IF('3. Personale_indtast'!G421="","",'3. Personale_indtast'!G421)</f>
        <v/>
      </c>
      <c r="H412" s="10">
        <f t="shared" si="39"/>
        <v>0</v>
      </c>
      <c r="I412" s="122">
        <f t="shared" si="40"/>
        <v>0</v>
      </c>
      <c r="J412" s="122">
        <f t="shared" si="41"/>
        <v>0</v>
      </c>
      <c r="K412" s="122">
        <f t="shared" si="42"/>
        <v>0</v>
      </c>
      <c r="L412" s="10">
        <f t="shared" si="38"/>
        <v>0</v>
      </c>
      <c r="M412" s="122">
        <f t="shared" si="43"/>
        <v>0</v>
      </c>
    </row>
    <row r="413" spans="3:13" x14ac:dyDescent="0.3">
      <c r="C413" s="98" t="str">
        <f>IF('3. Personale_indtast'!C422="","",'3. Personale_indtast'!C422)</f>
        <v/>
      </c>
      <c r="D413" s="24" t="str">
        <f>IF('3. Personale_indtast'!D422="","",'3. Personale_indtast'!D422)</f>
        <v/>
      </c>
      <c r="E413" s="24" t="str">
        <f>IF('3. Personale_indtast'!E422="","",'3. Personale_indtast'!E422)</f>
        <v/>
      </c>
      <c r="F413" s="25">
        <f>IF('3. Personale_indtast'!F422="",0,'3. Personale_indtast'!F422)</f>
        <v>0</v>
      </c>
      <c r="G413" s="24" t="str">
        <f>IF('3. Personale_indtast'!G422="","",'3. Personale_indtast'!G422)</f>
        <v/>
      </c>
      <c r="H413" s="10">
        <f t="shared" si="39"/>
        <v>0</v>
      </c>
      <c r="I413" s="122">
        <f t="shared" si="40"/>
        <v>0</v>
      </c>
      <c r="J413" s="122">
        <f t="shared" si="41"/>
        <v>0</v>
      </c>
      <c r="K413" s="122">
        <f t="shared" si="42"/>
        <v>0</v>
      </c>
      <c r="L413" s="10">
        <f t="shared" si="38"/>
        <v>0</v>
      </c>
      <c r="M413" s="122">
        <f t="shared" si="43"/>
        <v>0</v>
      </c>
    </row>
    <row r="414" spans="3:13" x14ac:dyDescent="0.3">
      <c r="C414" s="98" t="str">
        <f>IF('3. Personale_indtast'!C423="","",'3. Personale_indtast'!C423)</f>
        <v/>
      </c>
      <c r="D414" s="24" t="str">
        <f>IF('3. Personale_indtast'!D423="","",'3. Personale_indtast'!D423)</f>
        <v/>
      </c>
      <c r="E414" s="24" t="str">
        <f>IF('3. Personale_indtast'!E423="","",'3. Personale_indtast'!E423)</f>
        <v/>
      </c>
      <c r="F414" s="25">
        <f>IF('3. Personale_indtast'!F423="",0,'3. Personale_indtast'!F423)</f>
        <v>0</v>
      </c>
      <c r="G414" s="24" t="str">
        <f>IF('3. Personale_indtast'!G423="","",'3. Personale_indtast'!G423)</f>
        <v/>
      </c>
      <c r="H414" s="10">
        <f t="shared" si="39"/>
        <v>0</v>
      </c>
      <c r="I414" s="122">
        <f t="shared" si="40"/>
        <v>0</v>
      </c>
      <c r="J414" s="122">
        <f t="shared" si="41"/>
        <v>0</v>
      </c>
      <c r="K414" s="122">
        <f t="shared" si="42"/>
        <v>0</v>
      </c>
      <c r="L414" s="10">
        <f t="shared" si="38"/>
        <v>0</v>
      </c>
      <c r="M414" s="122">
        <f t="shared" si="43"/>
        <v>0</v>
      </c>
    </row>
    <row r="415" spans="3:13" x14ac:dyDescent="0.3">
      <c r="C415" s="98" t="str">
        <f>IF('3. Personale_indtast'!C424="","",'3. Personale_indtast'!C424)</f>
        <v/>
      </c>
      <c r="D415" s="24" t="str">
        <f>IF('3. Personale_indtast'!D424="","",'3. Personale_indtast'!D424)</f>
        <v/>
      </c>
      <c r="E415" s="24" t="str">
        <f>IF('3. Personale_indtast'!E424="","",'3. Personale_indtast'!E424)</f>
        <v/>
      </c>
      <c r="F415" s="25">
        <f>IF('3. Personale_indtast'!F424="",0,'3. Personale_indtast'!F424)</f>
        <v>0</v>
      </c>
      <c r="G415" s="24" t="str">
        <f>IF('3. Personale_indtast'!G424="","",'3. Personale_indtast'!G424)</f>
        <v/>
      </c>
      <c r="H415" s="10">
        <f t="shared" si="39"/>
        <v>0</v>
      </c>
      <c r="I415" s="122">
        <f t="shared" si="40"/>
        <v>0</v>
      </c>
      <c r="J415" s="122">
        <f t="shared" si="41"/>
        <v>0</v>
      </c>
      <c r="K415" s="122">
        <f t="shared" si="42"/>
        <v>0</v>
      </c>
      <c r="L415" s="10">
        <f t="shared" si="38"/>
        <v>0</v>
      </c>
      <c r="M415" s="122">
        <f t="shared" si="43"/>
        <v>0</v>
      </c>
    </row>
    <row r="416" spans="3:13" x14ac:dyDescent="0.3">
      <c r="C416" s="98" t="str">
        <f>IF('3. Personale_indtast'!C425="","",'3. Personale_indtast'!C425)</f>
        <v/>
      </c>
      <c r="D416" s="24" t="str">
        <f>IF('3. Personale_indtast'!D425="","",'3. Personale_indtast'!D425)</f>
        <v/>
      </c>
      <c r="E416" s="24" t="str">
        <f>IF('3. Personale_indtast'!E425="","",'3. Personale_indtast'!E425)</f>
        <v/>
      </c>
      <c r="F416" s="25">
        <f>IF('3. Personale_indtast'!F425="",0,'3. Personale_indtast'!F425)</f>
        <v>0</v>
      </c>
      <c r="G416" s="24" t="str">
        <f>IF('3. Personale_indtast'!G425="","",'3. Personale_indtast'!G425)</f>
        <v/>
      </c>
      <c r="H416" s="10">
        <f t="shared" si="39"/>
        <v>0</v>
      </c>
      <c r="I416" s="122">
        <f t="shared" si="40"/>
        <v>0</v>
      </c>
      <c r="J416" s="122">
        <f t="shared" si="41"/>
        <v>0</v>
      </c>
      <c r="K416" s="122">
        <f t="shared" si="42"/>
        <v>0</v>
      </c>
      <c r="L416" s="10">
        <f t="shared" si="38"/>
        <v>0</v>
      </c>
      <c r="M416" s="122">
        <f t="shared" si="43"/>
        <v>0</v>
      </c>
    </row>
    <row r="417" spans="3:13" x14ac:dyDescent="0.3">
      <c r="C417" s="98" t="str">
        <f>IF('3. Personale_indtast'!C426="","",'3. Personale_indtast'!C426)</f>
        <v/>
      </c>
      <c r="D417" s="24" t="str">
        <f>IF('3. Personale_indtast'!D426="","",'3. Personale_indtast'!D426)</f>
        <v/>
      </c>
      <c r="E417" s="24" t="str">
        <f>IF('3. Personale_indtast'!E426="","",'3. Personale_indtast'!E426)</f>
        <v/>
      </c>
      <c r="F417" s="25">
        <f>IF('3. Personale_indtast'!F426="",0,'3. Personale_indtast'!F426)</f>
        <v>0</v>
      </c>
      <c r="G417" s="24" t="str">
        <f>IF('3. Personale_indtast'!G426="","",'3. Personale_indtast'!G426)</f>
        <v/>
      </c>
      <c r="H417" s="10">
        <f t="shared" si="39"/>
        <v>0</v>
      </c>
      <c r="I417" s="122">
        <f t="shared" si="40"/>
        <v>0</v>
      </c>
      <c r="J417" s="122">
        <f t="shared" si="41"/>
        <v>0</v>
      </c>
      <c r="K417" s="122">
        <f t="shared" si="42"/>
        <v>0</v>
      </c>
      <c r="L417" s="10">
        <f t="shared" si="38"/>
        <v>0</v>
      </c>
      <c r="M417" s="122">
        <f t="shared" si="43"/>
        <v>0</v>
      </c>
    </row>
    <row r="418" spans="3:13" x14ac:dyDescent="0.3">
      <c r="C418" s="98" t="str">
        <f>IF('3. Personale_indtast'!C427="","",'3. Personale_indtast'!C427)</f>
        <v/>
      </c>
      <c r="D418" s="24" t="str">
        <f>IF('3. Personale_indtast'!D427="","",'3. Personale_indtast'!D427)</f>
        <v/>
      </c>
      <c r="E418" s="24" t="str">
        <f>IF('3. Personale_indtast'!E427="","",'3. Personale_indtast'!E427)</f>
        <v/>
      </c>
      <c r="F418" s="25">
        <f>IF('3. Personale_indtast'!F427="",0,'3. Personale_indtast'!F427)</f>
        <v>0</v>
      </c>
      <c r="G418" s="24" t="str">
        <f>IF('3. Personale_indtast'!G427="","",'3. Personale_indtast'!G427)</f>
        <v/>
      </c>
      <c r="H418" s="10">
        <f t="shared" si="39"/>
        <v>0</v>
      </c>
      <c r="I418" s="122">
        <f t="shared" si="40"/>
        <v>0</v>
      </c>
      <c r="J418" s="122">
        <f t="shared" si="41"/>
        <v>0</v>
      </c>
      <c r="K418" s="122">
        <f t="shared" si="42"/>
        <v>0</v>
      </c>
      <c r="L418" s="10">
        <f t="shared" si="38"/>
        <v>0</v>
      </c>
      <c r="M418" s="122">
        <f t="shared" si="43"/>
        <v>0</v>
      </c>
    </row>
    <row r="419" spans="3:13" x14ac:dyDescent="0.3">
      <c r="C419" s="98" t="str">
        <f>IF('3. Personale_indtast'!C428="","",'3. Personale_indtast'!C428)</f>
        <v/>
      </c>
      <c r="D419" s="24" t="str">
        <f>IF('3. Personale_indtast'!D428="","",'3. Personale_indtast'!D428)</f>
        <v/>
      </c>
      <c r="E419" s="24" t="str">
        <f>IF('3. Personale_indtast'!E428="","",'3. Personale_indtast'!E428)</f>
        <v/>
      </c>
      <c r="F419" s="25">
        <f>IF('3. Personale_indtast'!F428="",0,'3. Personale_indtast'!F428)</f>
        <v>0</v>
      </c>
      <c r="G419" s="24" t="str">
        <f>IF('3. Personale_indtast'!G428="","",'3. Personale_indtast'!G428)</f>
        <v/>
      </c>
      <c r="H419" s="10">
        <f t="shared" si="39"/>
        <v>0</v>
      </c>
      <c r="I419" s="122">
        <f t="shared" si="40"/>
        <v>0</v>
      </c>
      <c r="J419" s="122">
        <f t="shared" si="41"/>
        <v>0</v>
      </c>
      <c r="K419" s="122">
        <f t="shared" si="42"/>
        <v>0</v>
      </c>
      <c r="L419" s="10">
        <f t="shared" si="38"/>
        <v>0</v>
      </c>
      <c r="M419" s="122">
        <f t="shared" si="43"/>
        <v>0</v>
      </c>
    </row>
    <row r="420" spans="3:13" x14ac:dyDescent="0.3">
      <c r="C420" s="98" t="str">
        <f>IF('3. Personale_indtast'!C429="","",'3. Personale_indtast'!C429)</f>
        <v/>
      </c>
      <c r="D420" s="24" t="str">
        <f>IF('3. Personale_indtast'!D429="","",'3. Personale_indtast'!D429)</f>
        <v/>
      </c>
      <c r="E420" s="24" t="str">
        <f>IF('3. Personale_indtast'!E429="","",'3. Personale_indtast'!E429)</f>
        <v/>
      </c>
      <c r="F420" s="25">
        <f>IF('3. Personale_indtast'!F429="",0,'3. Personale_indtast'!F429)</f>
        <v>0</v>
      </c>
      <c r="G420" s="24" t="str">
        <f>IF('3. Personale_indtast'!G429="","",'3. Personale_indtast'!G429)</f>
        <v/>
      </c>
      <c r="H420" s="10">
        <f t="shared" si="39"/>
        <v>0</v>
      </c>
      <c r="I420" s="122">
        <f t="shared" si="40"/>
        <v>0</v>
      </c>
      <c r="J420" s="122">
        <f t="shared" si="41"/>
        <v>0</v>
      </c>
      <c r="K420" s="122">
        <f t="shared" si="42"/>
        <v>0</v>
      </c>
      <c r="L420" s="10">
        <f t="shared" si="38"/>
        <v>0</v>
      </c>
      <c r="M420" s="122">
        <f t="shared" si="43"/>
        <v>0</v>
      </c>
    </row>
    <row r="421" spans="3:13" x14ac:dyDescent="0.3">
      <c r="C421" s="98" t="str">
        <f>IF('3. Personale_indtast'!C430="","",'3. Personale_indtast'!C430)</f>
        <v/>
      </c>
      <c r="D421" s="24" t="str">
        <f>IF('3. Personale_indtast'!D430="","",'3. Personale_indtast'!D430)</f>
        <v/>
      </c>
      <c r="E421" s="24" t="str">
        <f>IF('3. Personale_indtast'!E430="","",'3. Personale_indtast'!E430)</f>
        <v/>
      </c>
      <c r="F421" s="25">
        <f>IF('3. Personale_indtast'!F430="",0,'3. Personale_indtast'!F430)</f>
        <v>0</v>
      </c>
      <c r="G421" s="24" t="str">
        <f>IF('3. Personale_indtast'!G430="","",'3. Personale_indtast'!G430)</f>
        <v/>
      </c>
      <c r="H421" s="10">
        <f t="shared" si="39"/>
        <v>0</v>
      </c>
      <c r="I421" s="122">
        <f t="shared" si="40"/>
        <v>0</v>
      </c>
      <c r="J421" s="122">
        <f t="shared" si="41"/>
        <v>0</v>
      </c>
      <c r="K421" s="122">
        <f t="shared" si="42"/>
        <v>0</v>
      </c>
      <c r="L421" s="10">
        <f t="shared" ref="L421:L440" si="44">(IF(Inst_typ="Vuggestue",K421,IF(OR(Inst_typ="Aldersintegreret institution",Inst_typ="Vug og BH",Inst_typ="Kombi"),K421*andel_vugp,0)))</f>
        <v>0</v>
      </c>
      <c r="M421" s="122">
        <f t="shared" si="43"/>
        <v>0</v>
      </c>
    </row>
    <row r="422" spans="3:13" x14ac:dyDescent="0.3">
      <c r="C422" s="98" t="str">
        <f>IF('3. Personale_indtast'!C431="","",'3. Personale_indtast'!C431)</f>
        <v/>
      </c>
      <c r="D422" s="24" t="str">
        <f>IF('3. Personale_indtast'!D431="","",'3. Personale_indtast'!D431)</f>
        <v/>
      </c>
      <c r="E422" s="24" t="str">
        <f>IF('3. Personale_indtast'!E431="","",'3. Personale_indtast'!E431)</f>
        <v/>
      </c>
      <c r="F422" s="25">
        <f>IF('3. Personale_indtast'!F431="",0,'3. Personale_indtast'!F431)</f>
        <v>0</v>
      </c>
      <c r="G422" s="24" t="str">
        <f>IF('3. Personale_indtast'!G431="","",'3. Personale_indtast'!G431)</f>
        <v/>
      </c>
      <c r="H422" s="10">
        <f t="shared" si="39"/>
        <v>0</v>
      </c>
      <c r="I422" s="122">
        <f t="shared" si="40"/>
        <v>0</v>
      </c>
      <c r="J422" s="122">
        <f t="shared" si="41"/>
        <v>0</v>
      </c>
      <c r="K422" s="122">
        <f t="shared" si="42"/>
        <v>0</v>
      </c>
      <c r="L422" s="10">
        <f t="shared" si="44"/>
        <v>0</v>
      </c>
      <c r="M422" s="122">
        <f t="shared" si="43"/>
        <v>0</v>
      </c>
    </row>
    <row r="423" spans="3:13" x14ac:dyDescent="0.3">
      <c r="C423" s="98" t="str">
        <f>IF('3. Personale_indtast'!C432="","",'3. Personale_indtast'!C432)</f>
        <v/>
      </c>
      <c r="D423" s="24" t="str">
        <f>IF('3. Personale_indtast'!D432="","",'3. Personale_indtast'!D432)</f>
        <v/>
      </c>
      <c r="E423" s="24" t="str">
        <f>IF('3. Personale_indtast'!E432="","",'3. Personale_indtast'!E432)</f>
        <v/>
      </c>
      <c r="F423" s="25">
        <f>IF('3. Personale_indtast'!F432="",0,'3. Personale_indtast'!F432)</f>
        <v>0</v>
      </c>
      <c r="G423" s="24" t="str">
        <f>IF('3. Personale_indtast'!G432="","",'3. Personale_indtast'!G432)</f>
        <v/>
      </c>
      <c r="H423" s="10">
        <f t="shared" ref="H423:H440" si="45">F423*52/år_dage</f>
        <v>0</v>
      </c>
      <c r="I423" s="122">
        <f t="shared" ref="I423:I440" si="46">IF(OR(D423="",E423=""),0,E423-D423+1)</f>
        <v>0</v>
      </c>
      <c r="J423" s="122">
        <f t="shared" ref="J423:J440" si="47">IF(G423="",0,IF(G423="Leder",0.85,IF(G423="Pædagogstuderende",0.43,IF(G423="PAU-elev",0.24,1))))</f>
        <v>0</v>
      </c>
      <c r="K423" s="122">
        <f t="shared" ref="K423:K440" si="48">(I423*J423)*H423/1924</f>
        <v>0</v>
      </c>
      <c r="L423" s="10">
        <f t="shared" si="44"/>
        <v>0</v>
      </c>
      <c r="M423" s="122">
        <f t="shared" ref="M423:M440" si="49">(IF(Inst_typ="Børnehave",K423,IF(OR(Inst_typ="Aldersintegreret institution",Inst_typ="Vug og BH",Inst_typ="Kombi"),K423*andel_bhp,0)))</f>
        <v>0</v>
      </c>
    </row>
    <row r="424" spans="3:13" x14ac:dyDescent="0.3">
      <c r="C424" s="98" t="str">
        <f>IF('3. Personale_indtast'!C433="","",'3. Personale_indtast'!C433)</f>
        <v/>
      </c>
      <c r="D424" s="24" t="str">
        <f>IF('3. Personale_indtast'!D433="","",'3. Personale_indtast'!D433)</f>
        <v/>
      </c>
      <c r="E424" s="24" t="str">
        <f>IF('3. Personale_indtast'!E433="","",'3. Personale_indtast'!E433)</f>
        <v/>
      </c>
      <c r="F424" s="25">
        <f>IF('3. Personale_indtast'!F433="",0,'3. Personale_indtast'!F433)</f>
        <v>0</v>
      </c>
      <c r="G424" s="24" t="str">
        <f>IF('3. Personale_indtast'!G433="","",'3. Personale_indtast'!G433)</f>
        <v/>
      </c>
      <c r="H424" s="10">
        <f t="shared" si="45"/>
        <v>0</v>
      </c>
      <c r="I424" s="122">
        <f t="shared" si="46"/>
        <v>0</v>
      </c>
      <c r="J424" s="122">
        <f t="shared" si="47"/>
        <v>0</v>
      </c>
      <c r="K424" s="122">
        <f t="shared" si="48"/>
        <v>0</v>
      </c>
      <c r="L424" s="10">
        <f t="shared" si="44"/>
        <v>0</v>
      </c>
      <c r="M424" s="122">
        <f t="shared" si="49"/>
        <v>0</v>
      </c>
    </row>
    <row r="425" spans="3:13" x14ac:dyDescent="0.3">
      <c r="C425" s="98" t="str">
        <f>IF('3. Personale_indtast'!C434="","",'3. Personale_indtast'!C434)</f>
        <v/>
      </c>
      <c r="D425" s="24" t="str">
        <f>IF('3. Personale_indtast'!D434="","",'3. Personale_indtast'!D434)</f>
        <v/>
      </c>
      <c r="E425" s="24" t="str">
        <f>IF('3. Personale_indtast'!E434="","",'3. Personale_indtast'!E434)</f>
        <v/>
      </c>
      <c r="F425" s="25">
        <f>IF('3. Personale_indtast'!F434="",0,'3. Personale_indtast'!F434)</f>
        <v>0</v>
      </c>
      <c r="G425" s="24" t="str">
        <f>IF('3. Personale_indtast'!G434="","",'3. Personale_indtast'!G434)</f>
        <v/>
      </c>
      <c r="H425" s="10">
        <f t="shared" si="45"/>
        <v>0</v>
      </c>
      <c r="I425" s="122">
        <f t="shared" si="46"/>
        <v>0</v>
      </c>
      <c r="J425" s="122">
        <f t="shared" si="47"/>
        <v>0</v>
      </c>
      <c r="K425" s="122">
        <f t="shared" si="48"/>
        <v>0</v>
      </c>
      <c r="L425" s="10">
        <f t="shared" si="44"/>
        <v>0</v>
      </c>
      <c r="M425" s="122">
        <f t="shared" si="49"/>
        <v>0</v>
      </c>
    </row>
    <row r="426" spans="3:13" x14ac:dyDescent="0.3">
      <c r="C426" s="98" t="str">
        <f>IF('3. Personale_indtast'!C435="","",'3. Personale_indtast'!C435)</f>
        <v/>
      </c>
      <c r="D426" s="24" t="str">
        <f>IF('3. Personale_indtast'!D435="","",'3. Personale_indtast'!D435)</f>
        <v/>
      </c>
      <c r="E426" s="24" t="str">
        <f>IF('3. Personale_indtast'!E435="","",'3. Personale_indtast'!E435)</f>
        <v/>
      </c>
      <c r="F426" s="25">
        <f>IF('3. Personale_indtast'!F435="",0,'3. Personale_indtast'!F435)</f>
        <v>0</v>
      </c>
      <c r="G426" s="24" t="str">
        <f>IF('3. Personale_indtast'!G435="","",'3. Personale_indtast'!G435)</f>
        <v/>
      </c>
      <c r="H426" s="10">
        <f t="shared" si="45"/>
        <v>0</v>
      </c>
      <c r="I426" s="122">
        <f t="shared" si="46"/>
        <v>0</v>
      </c>
      <c r="J426" s="122">
        <f t="shared" si="47"/>
        <v>0</v>
      </c>
      <c r="K426" s="122">
        <f t="shared" si="48"/>
        <v>0</v>
      </c>
      <c r="L426" s="10">
        <f t="shared" si="44"/>
        <v>0</v>
      </c>
      <c r="M426" s="122">
        <f t="shared" si="49"/>
        <v>0</v>
      </c>
    </row>
    <row r="427" spans="3:13" x14ac:dyDescent="0.3">
      <c r="C427" s="98" t="str">
        <f>IF('3. Personale_indtast'!C436="","",'3. Personale_indtast'!C436)</f>
        <v/>
      </c>
      <c r="D427" s="24" t="str">
        <f>IF('3. Personale_indtast'!D436="","",'3. Personale_indtast'!D436)</f>
        <v/>
      </c>
      <c r="E427" s="24" t="str">
        <f>IF('3. Personale_indtast'!E436="","",'3. Personale_indtast'!E436)</f>
        <v/>
      </c>
      <c r="F427" s="25">
        <f>IF('3. Personale_indtast'!F436="",0,'3. Personale_indtast'!F436)</f>
        <v>0</v>
      </c>
      <c r="G427" s="24" t="str">
        <f>IF('3. Personale_indtast'!G436="","",'3. Personale_indtast'!G436)</f>
        <v/>
      </c>
      <c r="H427" s="10">
        <f t="shared" si="45"/>
        <v>0</v>
      </c>
      <c r="I427" s="122">
        <f t="shared" si="46"/>
        <v>0</v>
      </c>
      <c r="J427" s="122">
        <f t="shared" si="47"/>
        <v>0</v>
      </c>
      <c r="K427" s="122">
        <f t="shared" si="48"/>
        <v>0</v>
      </c>
      <c r="L427" s="10">
        <f t="shared" si="44"/>
        <v>0</v>
      </c>
      <c r="M427" s="122">
        <f t="shared" si="49"/>
        <v>0</v>
      </c>
    </row>
    <row r="428" spans="3:13" x14ac:dyDescent="0.3">
      <c r="C428" s="98" t="str">
        <f>IF('3. Personale_indtast'!C437="","",'3. Personale_indtast'!C437)</f>
        <v/>
      </c>
      <c r="D428" s="24" t="str">
        <f>IF('3. Personale_indtast'!D437="","",'3. Personale_indtast'!D437)</f>
        <v/>
      </c>
      <c r="E428" s="24" t="str">
        <f>IF('3. Personale_indtast'!E437="","",'3. Personale_indtast'!E437)</f>
        <v/>
      </c>
      <c r="F428" s="25">
        <f>IF('3. Personale_indtast'!F437="",0,'3. Personale_indtast'!F437)</f>
        <v>0</v>
      </c>
      <c r="G428" s="24" t="str">
        <f>IF('3. Personale_indtast'!G437="","",'3. Personale_indtast'!G437)</f>
        <v/>
      </c>
      <c r="H428" s="10">
        <f t="shared" si="45"/>
        <v>0</v>
      </c>
      <c r="I428" s="122">
        <f t="shared" si="46"/>
        <v>0</v>
      </c>
      <c r="J428" s="122">
        <f t="shared" si="47"/>
        <v>0</v>
      </c>
      <c r="K428" s="122">
        <f t="shared" si="48"/>
        <v>0</v>
      </c>
      <c r="L428" s="10">
        <f t="shared" si="44"/>
        <v>0</v>
      </c>
      <c r="M428" s="122">
        <f t="shared" si="49"/>
        <v>0</v>
      </c>
    </row>
    <row r="429" spans="3:13" x14ac:dyDescent="0.3">
      <c r="C429" s="98" t="str">
        <f>IF('3. Personale_indtast'!C438="","",'3. Personale_indtast'!C438)</f>
        <v/>
      </c>
      <c r="D429" s="24" t="str">
        <f>IF('3. Personale_indtast'!D438="","",'3. Personale_indtast'!D438)</f>
        <v/>
      </c>
      <c r="E429" s="24" t="str">
        <f>IF('3. Personale_indtast'!E438="","",'3. Personale_indtast'!E438)</f>
        <v/>
      </c>
      <c r="F429" s="25">
        <f>IF('3. Personale_indtast'!F438="",0,'3. Personale_indtast'!F438)</f>
        <v>0</v>
      </c>
      <c r="G429" s="24" t="str">
        <f>IF('3. Personale_indtast'!G438="","",'3. Personale_indtast'!G438)</f>
        <v/>
      </c>
      <c r="H429" s="10">
        <f t="shared" si="45"/>
        <v>0</v>
      </c>
      <c r="I429" s="122">
        <f t="shared" si="46"/>
        <v>0</v>
      </c>
      <c r="J429" s="122">
        <f t="shared" si="47"/>
        <v>0</v>
      </c>
      <c r="K429" s="122">
        <f t="shared" si="48"/>
        <v>0</v>
      </c>
      <c r="L429" s="10">
        <f t="shared" si="44"/>
        <v>0</v>
      </c>
      <c r="M429" s="122">
        <f t="shared" si="49"/>
        <v>0</v>
      </c>
    </row>
    <row r="430" spans="3:13" x14ac:dyDescent="0.3">
      <c r="C430" s="98" t="str">
        <f>IF('3. Personale_indtast'!C439="","",'3. Personale_indtast'!C439)</f>
        <v/>
      </c>
      <c r="D430" s="24" t="str">
        <f>IF('3. Personale_indtast'!D439="","",'3. Personale_indtast'!D439)</f>
        <v/>
      </c>
      <c r="E430" s="24" t="str">
        <f>IF('3. Personale_indtast'!E439="","",'3. Personale_indtast'!E439)</f>
        <v/>
      </c>
      <c r="F430" s="25">
        <f>IF('3. Personale_indtast'!F439="",0,'3. Personale_indtast'!F439)</f>
        <v>0</v>
      </c>
      <c r="G430" s="24" t="str">
        <f>IF('3. Personale_indtast'!G439="","",'3. Personale_indtast'!G439)</f>
        <v/>
      </c>
      <c r="H430" s="10">
        <f t="shared" si="45"/>
        <v>0</v>
      </c>
      <c r="I430" s="122">
        <f t="shared" si="46"/>
        <v>0</v>
      </c>
      <c r="J430" s="122">
        <f t="shared" si="47"/>
        <v>0</v>
      </c>
      <c r="K430" s="122">
        <f t="shared" si="48"/>
        <v>0</v>
      </c>
      <c r="L430" s="10">
        <f t="shared" si="44"/>
        <v>0</v>
      </c>
      <c r="M430" s="122">
        <f t="shared" si="49"/>
        <v>0</v>
      </c>
    </row>
    <row r="431" spans="3:13" x14ac:dyDescent="0.3">
      <c r="C431" s="98" t="str">
        <f>IF('3. Personale_indtast'!C440="","",'3. Personale_indtast'!C440)</f>
        <v/>
      </c>
      <c r="D431" s="24" t="str">
        <f>IF('3. Personale_indtast'!D440="","",'3. Personale_indtast'!D440)</f>
        <v/>
      </c>
      <c r="E431" s="24" t="str">
        <f>IF('3. Personale_indtast'!E440="","",'3. Personale_indtast'!E440)</f>
        <v/>
      </c>
      <c r="F431" s="25">
        <f>IF('3. Personale_indtast'!F440="",0,'3. Personale_indtast'!F440)</f>
        <v>0</v>
      </c>
      <c r="G431" s="24" t="str">
        <f>IF('3. Personale_indtast'!G440="","",'3. Personale_indtast'!G440)</f>
        <v/>
      </c>
      <c r="H431" s="10">
        <f t="shared" si="45"/>
        <v>0</v>
      </c>
      <c r="I431" s="122">
        <f t="shared" si="46"/>
        <v>0</v>
      </c>
      <c r="J431" s="122">
        <f t="shared" si="47"/>
        <v>0</v>
      </c>
      <c r="K431" s="122">
        <f t="shared" si="48"/>
        <v>0</v>
      </c>
      <c r="L431" s="10">
        <f t="shared" si="44"/>
        <v>0</v>
      </c>
      <c r="M431" s="122">
        <f t="shared" si="49"/>
        <v>0</v>
      </c>
    </row>
    <row r="432" spans="3:13" x14ac:dyDescent="0.3">
      <c r="C432" s="98" t="str">
        <f>IF('3. Personale_indtast'!C441="","",'3. Personale_indtast'!C441)</f>
        <v/>
      </c>
      <c r="D432" s="24" t="str">
        <f>IF('3. Personale_indtast'!D441="","",'3. Personale_indtast'!D441)</f>
        <v/>
      </c>
      <c r="E432" s="24" t="str">
        <f>IF('3. Personale_indtast'!E441="","",'3. Personale_indtast'!E441)</f>
        <v/>
      </c>
      <c r="F432" s="25">
        <f>IF('3. Personale_indtast'!F441="",0,'3. Personale_indtast'!F441)</f>
        <v>0</v>
      </c>
      <c r="G432" s="24" t="str">
        <f>IF('3. Personale_indtast'!G441="","",'3. Personale_indtast'!G441)</f>
        <v/>
      </c>
      <c r="H432" s="10">
        <f t="shared" si="45"/>
        <v>0</v>
      </c>
      <c r="I432" s="122">
        <f t="shared" si="46"/>
        <v>0</v>
      </c>
      <c r="J432" s="122">
        <f t="shared" si="47"/>
        <v>0</v>
      </c>
      <c r="K432" s="122">
        <f t="shared" si="48"/>
        <v>0</v>
      </c>
      <c r="L432" s="10">
        <f t="shared" si="44"/>
        <v>0</v>
      </c>
      <c r="M432" s="122">
        <f t="shared" si="49"/>
        <v>0</v>
      </c>
    </row>
    <row r="433" spans="3:13" x14ac:dyDescent="0.3">
      <c r="C433" s="98" t="str">
        <f>IF('3. Personale_indtast'!C442="","",'3. Personale_indtast'!C442)</f>
        <v/>
      </c>
      <c r="D433" s="24" t="str">
        <f>IF('3. Personale_indtast'!D442="","",'3. Personale_indtast'!D442)</f>
        <v/>
      </c>
      <c r="E433" s="24" t="str">
        <f>IF('3. Personale_indtast'!E442="","",'3. Personale_indtast'!E442)</f>
        <v/>
      </c>
      <c r="F433" s="25">
        <f>IF('3. Personale_indtast'!F442="",0,'3. Personale_indtast'!F442)</f>
        <v>0</v>
      </c>
      <c r="G433" s="24" t="str">
        <f>IF('3. Personale_indtast'!G442="","",'3. Personale_indtast'!G442)</f>
        <v/>
      </c>
      <c r="H433" s="10">
        <f t="shared" si="45"/>
        <v>0</v>
      </c>
      <c r="I433" s="122">
        <f t="shared" si="46"/>
        <v>0</v>
      </c>
      <c r="J433" s="122">
        <f t="shared" si="47"/>
        <v>0</v>
      </c>
      <c r="K433" s="122">
        <f t="shared" si="48"/>
        <v>0</v>
      </c>
      <c r="L433" s="10">
        <f t="shared" si="44"/>
        <v>0</v>
      </c>
      <c r="M433" s="122">
        <f t="shared" si="49"/>
        <v>0</v>
      </c>
    </row>
    <row r="434" spans="3:13" x14ac:dyDescent="0.3">
      <c r="C434" s="98" t="str">
        <f>IF('3. Personale_indtast'!C443="","",'3. Personale_indtast'!C443)</f>
        <v/>
      </c>
      <c r="D434" s="24" t="str">
        <f>IF('3. Personale_indtast'!D443="","",'3. Personale_indtast'!D443)</f>
        <v/>
      </c>
      <c r="E434" s="24" t="str">
        <f>IF('3. Personale_indtast'!E443="","",'3. Personale_indtast'!E443)</f>
        <v/>
      </c>
      <c r="F434" s="25">
        <f>IF('3. Personale_indtast'!F443="",0,'3. Personale_indtast'!F443)</f>
        <v>0</v>
      </c>
      <c r="G434" s="24" t="str">
        <f>IF('3. Personale_indtast'!G443="","",'3. Personale_indtast'!G443)</f>
        <v/>
      </c>
      <c r="H434" s="10">
        <f t="shared" si="45"/>
        <v>0</v>
      </c>
      <c r="I434" s="122">
        <f t="shared" si="46"/>
        <v>0</v>
      </c>
      <c r="J434" s="122">
        <f t="shared" si="47"/>
        <v>0</v>
      </c>
      <c r="K434" s="122">
        <f t="shared" si="48"/>
        <v>0</v>
      </c>
      <c r="L434" s="10">
        <f t="shared" si="44"/>
        <v>0</v>
      </c>
      <c r="M434" s="122">
        <f t="shared" si="49"/>
        <v>0</v>
      </c>
    </row>
    <row r="435" spans="3:13" x14ac:dyDescent="0.3">
      <c r="C435" s="98" t="str">
        <f>IF('3. Personale_indtast'!C444="","",'3. Personale_indtast'!C444)</f>
        <v/>
      </c>
      <c r="D435" s="24" t="str">
        <f>IF('3. Personale_indtast'!D444="","",'3. Personale_indtast'!D444)</f>
        <v/>
      </c>
      <c r="E435" s="24" t="str">
        <f>IF('3. Personale_indtast'!E444="","",'3. Personale_indtast'!E444)</f>
        <v/>
      </c>
      <c r="F435" s="25">
        <f>IF('3. Personale_indtast'!F444="",0,'3. Personale_indtast'!F444)</f>
        <v>0</v>
      </c>
      <c r="G435" s="24" t="str">
        <f>IF('3. Personale_indtast'!G444="","",'3. Personale_indtast'!G444)</f>
        <v/>
      </c>
      <c r="H435" s="10">
        <f t="shared" si="45"/>
        <v>0</v>
      </c>
      <c r="I435" s="122">
        <f t="shared" si="46"/>
        <v>0</v>
      </c>
      <c r="J435" s="122">
        <f t="shared" si="47"/>
        <v>0</v>
      </c>
      <c r="K435" s="122">
        <f t="shared" si="48"/>
        <v>0</v>
      </c>
      <c r="L435" s="10">
        <f t="shared" si="44"/>
        <v>0</v>
      </c>
      <c r="M435" s="122">
        <f t="shared" si="49"/>
        <v>0</v>
      </c>
    </row>
    <row r="436" spans="3:13" x14ac:dyDescent="0.3">
      <c r="C436" s="98" t="str">
        <f>IF('3. Personale_indtast'!C445="","",'3. Personale_indtast'!C445)</f>
        <v/>
      </c>
      <c r="D436" s="24" t="str">
        <f>IF('3. Personale_indtast'!D445="","",'3. Personale_indtast'!D445)</f>
        <v/>
      </c>
      <c r="E436" s="24" t="str">
        <f>IF('3. Personale_indtast'!E445="","",'3. Personale_indtast'!E445)</f>
        <v/>
      </c>
      <c r="F436" s="25">
        <f>IF('3. Personale_indtast'!F445="",0,'3. Personale_indtast'!F445)</f>
        <v>0</v>
      </c>
      <c r="G436" s="24" t="str">
        <f>IF('3. Personale_indtast'!G445="","",'3. Personale_indtast'!G445)</f>
        <v/>
      </c>
      <c r="H436" s="10">
        <f t="shared" si="45"/>
        <v>0</v>
      </c>
      <c r="I436" s="122">
        <f t="shared" si="46"/>
        <v>0</v>
      </c>
      <c r="J436" s="122">
        <f t="shared" si="47"/>
        <v>0</v>
      </c>
      <c r="K436" s="122">
        <f t="shared" si="48"/>
        <v>0</v>
      </c>
      <c r="L436" s="10">
        <f t="shared" si="44"/>
        <v>0</v>
      </c>
      <c r="M436" s="122">
        <f t="shared" si="49"/>
        <v>0</v>
      </c>
    </row>
    <row r="437" spans="3:13" x14ac:dyDescent="0.3">
      <c r="C437" s="98" t="str">
        <f>IF('3. Personale_indtast'!C446="","",'3. Personale_indtast'!C446)</f>
        <v/>
      </c>
      <c r="D437" s="24" t="str">
        <f>IF('3. Personale_indtast'!D446="","",'3. Personale_indtast'!D446)</f>
        <v/>
      </c>
      <c r="E437" s="24" t="str">
        <f>IF('3. Personale_indtast'!E446="","",'3. Personale_indtast'!E446)</f>
        <v/>
      </c>
      <c r="F437" s="25">
        <f>IF('3. Personale_indtast'!F446="",0,'3. Personale_indtast'!F446)</f>
        <v>0</v>
      </c>
      <c r="G437" s="24" t="str">
        <f>IF('3. Personale_indtast'!G446="","",'3. Personale_indtast'!G446)</f>
        <v/>
      </c>
      <c r="H437" s="10">
        <f t="shared" si="45"/>
        <v>0</v>
      </c>
      <c r="I437" s="122">
        <f t="shared" si="46"/>
        <v>0</v>
      </c>
      <c r="J437" s="122">
        <f t="shared" si="47"/>
        <v>0</v>
      </c>
      <c r="K437" s="122">
        <f t="shared" si="48"/>
        <v>0</v>
      </c>
      <c r="L437" s="10">
        <f t="shared" si="44"/>
        <v>0</v>
      </c>
      <c r="M437" s="122">
        <f t="shared" si="49"/>
        <v>0</v>
      </c>
    </row>
    <row r="438" spans="3:13" x14ac:dyDescent="0.3">
      <c r="C438" s="98" t="str">
        <f>IF('3. Personale_indtast'!C447="","",'3. Personale_indtast'!C447)</f>
        <v/>
      </c>
      <c r="D438" s="24" t="str">
        <f>IF('3. Personale_indtast'!D447="","",'3. Personale_indtast'!D447)</f>
        <v/>
      </c>
      <c r="E438" s="24" t="str">
        <f>IF('3. Personale_indtast'!E447="","",'3. Personale_indtast'!E447)</f>
        <v/>
      </c>
      <c r="F438" s="25">
        <f>IF('3. Personale_indtast'!F447="",0,'3. Personale_indtast'!F447)</f>
        <v>0</v>
      </c>
      <c r="G438" s="24" t="str">
        <f>IF('3. Personale_indtast'!G447="","",'3. Personale_indtast'!G447)</f>
        <v/>
      </c>
      <c r="H438" s="10">
        <f t="shared" si="45"/>
        <v>0</v>
      </c>
      <c r="I438" s="122">
        <f t="shared" si="46"/>
        <v>0</v>
      </c>
      <c r="J438" s="122">
        <f t="shared" si="47"/>
        <v>0</v>
      </c>
      <c r="K438" s="122">
        <f t="shared" si="48"/>
        <v>0</v>
      </c>
      <c r="L438" s="10">
        <f t="shared" si="44"/>
        <v>0</v>
      </c>
      <c r="M438" s="122">
        <f t="shared" si="49"/>
        <v>0</v>
      </c>
    </row>
    <row r="439" spans="3:13" x14ac:dyDescent="0.3">
      <c r="C439" s="98" t="str">
        <f>IF('3. Personale_indtast'!C448="","",'3. Personale_indtast'!C448)</f>
        <v/>
      </c>
      <c r="D439" s="24" t="str">
        <f>IF('3. Personale_indtast'!D448="","",'3. Personale_indtast'!D448)</f>
        <v/>
      </c>
      <c r="E439" s="24" t="str">
        <f>IF('3. Personale_indtast'!E448="","",'3. Personale_indtast'!E448)</f>
        <v/>
      </c>
      <c r="F439" s="25">
        <f>IF('3. Personale_indtast'!F448="",0,'3. Personale_indtast'!F448)</f>
        <v>0</v>
      </c>
      <c r="G439" s="24" t="str">
        <f>IF('3. Personale_indtast'!G448="","",'3. Personale_indtast'!G448)</f>
        <v/>
      </c>
      <c r="H439" s="10">
        <f t="shared" si="45"/>
        <v>0</v>
      </c>
      <c r="I439" s="122">
        <f t="shared" si="46"/>
        <v>0</v>
      </c>
      <c r="J439" s="122">
        <f t="shared" si="47"/>
        <v>0</v>
      </c>
      <c r="K439" s="122">
        <f t="shared" si="48"/>
        <v>0</v>
      </c>
      <c r="L439" s="10">
        <f t="shared" si="44"/>
        <v>0</v>
      </c>
      <c r="M439" s="122">
        <f t="shared" si="49"/>
        <v>0</v>
      </c>
    </row>
    <row r="440" spans="3:13" x14ac:dyDescent="0.3">
      <c r="C440" s="98" t="str">
        <f>IF('3. Personale_indtast'!C449="","",'3. Personale_indtast'!C449)</f>
        <v/>
      </c>
      <c r="D440" s="24" t="str">
        <f>IF('3. Personale_indtast'!D449="","",'3. Personale_indtast'!D449)</f>
        <v/>
      </c>
      <c r="E440" s="24" t="str">
        <f>IF('3. Personale_indtast'!E449="","",'3. Personale_indtast'!E449)</f>
        <v/>
      </c>
      <c r="F440" s="25">
        <f>IF('3. Personale_indtast'!F449="",0,'3. Personale_indtast'!F449)</f>
        <v>0</v>
      </c>
      <c r="G440" s="24" t="str">
        <f>IF('3. Personale_indtast'!G449="","",'3. Personale_indtast'!G449)</f>
        <v/>
      </c>
      <c r="H440" s="10">
        <f t="shared" si="45"/>
        <v>0</v>
      </c>
      <c r="I440" s="122">
        <f t="shared" si="46"/>
        <v>0</v>
      </c>
      <c r="J440" s="122">
        <f t="shared" si="47"/>
        <v>0</v>
      </c>
      <c r="K440" s="122">
        <f t="shared" si="48"/>
        <v>0</v>
      </c>
      <c r="L440" s="10">
        <f t="shared" si="44"/>
        <v>0</v>
      </c>
      <c r="M440" s="122">
        <f t="shared" si="49"/>
        <v>0</v>
      </c>
    </row>
    <row r="441" spans="3:13" ht="15" thickBot="1" x14ac:dyDescent="0.35">
      <c r="C441" s="4"/>
      <c r="D441" s="138"/>
      <c r="E441" s="138"/>
      <c r="F441" s="138"/>
      <c r="G441" s="138"/>
      <c r="H441" s="138"/>
      <c r="I441" s="138"/>
      <c r="J441" s="138"/>
      <c r="K441" s="138"/>
      <c r="L441" s="166">
        <f>SUM(L37:L440)</f>
        <v>3.018207970672885</v>
      </c>
      <c r="M441" s="138">
        <f>SUM(M37:M440)</f>
        <v>2.6386413443956092</v>
      </c>
    </row>
    <row r="442" spans="3:13" ht="15" thickTop="1" x14ac:dyDescent="0.3"/>
    <row r="443" spans="3:13" ht="15" thickBot="1" x14ac:dyDescent="0.35">
      <c r="C443" s="4" t="s">
        <v>26</v>
      </c>
      <c r="D443" s="4"/>
      <c r="E443" s="4"/>
      <c r="F443" s="4"/>
      <c r="G443" s="4"/>
      <c r="H443" s="4"/>
      <c r="I443" s="4"/>
      <c r="J443" s="4"/>
      <c r="K443" s="4"/>
      <c r="L443" s="106">
        <f>sum_vug_p+E19+E32-SUM(F25:F27)</f>
        <v>3.2845666499788035</v>
      </c>
      <c r="M443" s="105">
        <f>sum_bh_p+E20+F32-SUM(G25:G27)</f>
        <v>2.8715030393100647</v>
      </c>
    </row>
    <row r="444" spans="3:13" ht="15" thickTop="1" x14ac:dyDescent="0.3"/>
  </sheetData>
  <sheetProtection algorithmName="SHA-512" hashValue="r/BCwqvuP5HUcwpRN5Mv4+w2KLGdAEiNHnvYnNkraOWGfdFUE5PiSujcHORAGjC6Y0BHkT4hyw9vf5yYuoHW/Q==" saltValue="UVIsmxL/4YikFvGw1au1wA==" spinCount="100000" sheet="1" objects="1" scenarios="1"/>
  <mergeCells count="1">
    <mergeCell ref="C6:E6"/>
  </mergeCells>
  <conditionalFormatting sqref="D25:G27">
    <cfRule type="expression" dxfId="2" priority="5">
      <formula>$D$13="Nej"</formula>
    </cfRule>
  </conditionalFormatting>
  <conditionalFormatting sqref="E32">
    <cfRule type="expression" dxfId="1" priority="2">
      <formula>Inst_typ="Børnehave"</formula>
    </cfRule>
  </conditionalFormatting>
  <conditionalFormatting sqref="F32">
    <cfRule type="expression" dxfId="0" priority="1">
      <formula>Inst_typ="Vuggestue"</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B1:V60"/>
  <sheetViews>
    <sheetView topLeftCell="A4" zoomScale="96" workbookViewId="0">
      <selection activeCell="K21" sqref="K21"/>
    </sheetView>
  </sheetViews>
  <sheetFormatPr defaultColWidth="9.109375" defaultRowHeight="14.4" x14ac:dyDescent="0.3"/>
  <cols>
    <col min="1" max="1" width="1.6640625" style="2" customWidth="1"/>
    <col min="2" max="2" width="7.6640625" style="2" customWidth="1"/>
    <col min="3" max="3" width="26.109375" style="2" customWidth="1"/>
    <col min="4" max="4" width="22.5546875" style="2" customWidth="1"/>
    <col min="5" max="5" width="19.44140625" style="2" customWidth="1"/>
    <col min="6" max="6" width="13.6640625" style="2" customWidth="1"/>
    <col min="7" max="7" width="24" style="2" customWidth="1"/>
    <col min="8" max="8" width="9.109375" style="2"/>
    <col min="9" max="9" width="13.88671875" style="2" customWidth="1"/>
    <col min="10" max="10" width="9.109375" style="2"/>
    <col min="11" max="11" width="21.44140625" style="2" customWidth="1"/>
    <col min="12" max="12" width="9.109375" style="2"/>
    <col min="13" max="13" width="21.6640625" style="2" customWidth="1"/>
    <col min="14" max="14" width="9.109375" style="2"/>
    <col min="15" max="15" width="17.5546875" style="2" customWidth="1"/>
    <col min="16" max="16" width="18.44140625" style="2" customWidth="1"/>
    <col min="17" max="17" width="10.44140625" style="2" bestFit="1" customWidth="1"/>
    <col min="18" max="18" width="9.109375" style="2"/>
    <col min="19" max="19" width="16.33203125" style="2" customWidth="1"/>
    <col min="20" max="20" width="9.109375" style="2"/>
    <col min="21" max="21" width="13.109375" style="2" customWidth="1"/>
    <col min="22" max="23" width="9.109375" style="2"/>
    <col min="24" max="24" width="17" style="2" customWidth="1"/>
    <col min="25" max="16384" width="9.109375" style="2"/>
  </cols>
  <sheetData>
    <row r="1" spans="2:13" s="1" customFormat="1" ht="40.5" customHeight="1" x14ac:dyDescent="0.55000000000000004">
      <c r="C1" s="7" t="s">
        <v>133</v>
      </c>
    </row>
    <row r="3" spans="2:13" s="109" customFormat="1" x14ac:dyDescent="0.3">
      <c r="C3" s="110" t="s">
        <v>132</v>
      </c>
    </row>
    <row r="5" spans="2:13" ht="28.8" x14ac:dyDescent="0.3">
      <c r="C5" s="3" t="s">
        <v>12</v>
      </c>
      <c r="E5" s="3" t="s">
        <v>65</v>
      </c>
      <c r="G5" s="8" t="s">
        <v>134</v>
      </c>
      <c r="I5" s="3" t="s">
        <v>83</v>
      </c>
      <c r="K5" s="3" t="s">
        <v>81</v>
      </c>
      <c r="L5" s="74"/>
      <c r="M5" s="3" t="s">
        <v>82</v>
      </c>
    </row>
    <row r="6" spans="2:13" x14ac:dyDescent="0.3">
      <c r="C6" s="2" t="s">
        <v>63</v>
      </c>
      <c r="E6" s="2" t="s">
        <v>15</v>
      </c>
      <c r="G6" s="111" t="str">
        <f>IF('1. Forudsætninger'!C20="",0,IF('1. Forudsætninger'!C20="En eller flere vuggestuer","Vuggestue",IF('1. Forudsætninger'!C20="En eller flere børnehaver","Børnehave",IF('1. Forudsætninger'!C20="En eller flere aldersintegrerede institutioner","Aldersintegreret institution",IF('1. Forudsætninger'!C20="En eller flere vuggestuer og børnehaver","Vug og BH","Kombi")))))</f>
        <v>Vug og BH</v>
      </c>
      <c r="I6" s="111">
        <f>IF(Inst_typ="Vug og BH",1,IF(Inst_typ="Kombi",2,""))</f>
        <v>1</v>
      </c>
      <c r="K6" s="2" t="s">
        <v>15</v>
      </c>
      <c r="M6" s="108" t="s">
        <v>15</v>
      </c>
    </row>
    <row r="7" spans="2:13" x14ac:dyDescent="0.3">
      <c r="C7" s="2" t="s">
        <v>64</v>
      </c>
      <c r="E7" s="2" t="s">
        <v>16</v>
      </c>
      <c r="K7" s="107" t="s">
        <v>16</v>
      </c>
      <c r="M7" s="2" t="s">
        <v>16</v>
      </c>
    </row>
    <row r="8" spans="2:13" x14ac:dyDescent="0.3">
      <c r="C8" s="2" t="s">
        <v>86</v>
      </c>
      <c r="E8" s="107" t="s">
        <v>66</v>
      </c>
      <c r="M8" s="107" t="s">
        <v>66</v>
      </c>
    </row>
    <row r="9" spans="2:13" x14ac:dyDescent="0.3">
      <c r="C9" s="2" t="s">
        <v>62</v>
      </c>
    </row>
    <row r="10" spans="2:13" x14ac:dyDescent="0.3">
      <c r="C10" s="107" t="s">
        <v>85</v>
      </c>
    </row>
    <row r="13" spans="2:13" s="109" customFormat="1" x14ac:dyDescent="0.3">
      <c r="C13" s="110" t="s">
        <v>135</v>
      </c>
    </row>
    <row r="15" spans="2:13" x14ac:dyDescent="0.3">
      <c r="B15" s="113"/>
      <c r="C15" s="114" t="s">
        <v>94</v>
      </c>
      <c r="D15" s="117" t="s">
        <v>18</v>
      </c>
      <c r="E15" s="114" t="s">
        <v>19</v>
      </c>
      <c r="F15" s="113"/>
      <c r="G15" s="3" t="s">
        <v>107</v>
      </c>
      <c r="H15" s="115" t="s">
        <v>18</v>
      </c>
      <c r="I15" s="3" t="s">
        <v>137</v>
      </c>
      <c r="K15" s="3" t="s">
        <v>136</v>
      </c>
    </row>
    <row r="16" spans="2:13" x14ac:dyDescent="0.3">
      <c r="B16" s="113"/>
      <c r="C16" s="113" t="s">
        <v>95</v>
      </c>
      <c r="D16" s="118">
        <v>2</v>
      </c>
      <c r="E16" s="113">
        <v>6</v>
      </c>
      <c r="F16" s="113"/>
      <c r="G16" s="111">
        <f>'1. Forudsætninger'!C28</f>
        <v>0</v>
      </c>
      <c r="H16" s="120" t="e">
        <f>VLOOKUP($G$16,$C$15:$E$28,2,FALSE)</f>
        <v>#N/A</v>
      </c>
      <c r="I16" s="111" t="e">
        <f>VLOOKUP($G$16,$C$16:$E$28,3,FALSE)</f>
        <v>#N/A</v>
      </c>
      <c r="K16" s="2">
        <f>IF('1. Forudsætninger'!D28=G21,2,1)</f>
        <v>1</v>
      </c>
    </row>
    <row r="17" spans="2:11" x14ac:dyDescent="0.3">
      <c r="B17" s="113"/>
      <c r="C17" s="113" t="s">
        <v>96</v>
      </c>
      <c r="D17" s="118">
        <v>2</v>
      </c>
      <c r="E17" s="113">
        <v>7</v>
      </c>
      <c r="F17" s="113"/>
      <c r="K17" s="111">
        <f>'1. Forudsætninger'!D28</f>
        <v>0</v>
      </c>
    </row>
    <row r="18" spans="2:11" x14ac:dyDescent="0.3">
      <c r="B18" s="113"/>
      <c r="C18" s="113" t="s">
        <v>97</v>
      </c>
      <c r="D18" s="118">
        <v>2</v>
      </c>
      <c r="E18" s="113">
        <v>8</v>
      </c>
      <c r="F18" s="113"/>
    </row>
    <row r="19" spans="2:11" x14ac:dyDescent="0.3">
      <c r="B19" s="113"/>
      <c r="C19" s="113" t="s">
        <v>98</v>
      </c>
      <c r="D19" s="118">
        <v>2</v>
      </c>
      <c r="E19" s="113">
        <v>9</v>
      </c>
      <c r="F19" s="113"/>
      <c r="G19" s="3" t="s">
        <v>162</v>
      </c>
    </row>
    <row r="20" spans="2:11" x14ac:dyDescent="0.3">
      <c r="B20" s="113"/>
      <c r="C20" s="113" t="s">
        <v>99</v>
      </c>
      <c r="D20" s="118">
        <v>2</v>
      </c>
      <c r="E20" s="113">
        <v>10</v>
      </c>
      <c r="F20" s="113"/>
      <c r="G20" s="2" t="s">
        <v>163</v>
      </c>
    </row>
    <row r="21" spans="2:11" x14ac:dyDescent="0.3">
      <c r="B21" s="113"/>
      <c r="C21" s="113" t="s">
        <v>100</v>
      </c>
      <c r="D21" s="118">
        <v>2</v>
      </c>
      <c r="E21" s="113">
        <v>11</v>
      </c>
      <c r="F21" s="113"/>
      <c r="G21" s="107" t="s">
        <v>164</v>
      </c>
    </row>
    <row r="22" spans="2:11" x14ac:dyDescent="0.3">
      <c r="B22" s="113"/>
      <c r="C22" s="113" t="s">
        <v>101</v>
      </c>
      <c r="D22" s="118">
        <v>3</v>
      </c>
      <c r="E22" s="113">
        <v>0</v>
      </c>
      <c r="F22" s="113"/>
    </row>
    <row r="23" spans="2:11" x14ac:dyDescent="0.3">
      <c r="B23" s="113"/>
      <c r="C23" s="113" t="s">
        <v>102</v>
      </c>
      <c r="D23" s="118">
        <v>3</v>
      </c>
      <c r="E23" s="113">
        <v>1</v>
      </c>
      <c r="F23" s="113"/>
    </row>
    <row r="24" spans="2:11" x14ac:dyDescent="0.3">
      <c r="B24" s="113"/>
      <c r="C24" s="113" t="s">
        <v>93</v>
      </c>
      <c r="D24" s="118">
        <v>3</v>
      </c>
      <c r="E24" s="113">
        <v>2</v>
      </c>
      <c r="F24" s="113"/>
    </row>
    <row r="25" spans="2:11" x14ac:dyDescent="0.3">
      <c r="B25" s="113"/>
      <c r="C25" s="113" t="s">
        <v>103</v>
      </c>
      <c r="D25" s="118">
        <v>3</v>
      </c>
      <c r="E25" s="113">
        <v>3</v>
      </c>
      <c r="F25" s="113"/>
    </row>
    <row r="26" spans="2:11" x14ac:dyDescent="0.3">
      <c r="B26" s="113"/>
      <c r="C26" s="113" t="s">
        <v>104</v>
      </c>
      <c r="D26" s="118">
        <v>3</v>
      </c>
      <c r="E26" s="113">
        <v>4</v>
      </c>
      <c r="F26" s="113"/>
    </row>
    <row r="27" spans="2:11" x14ac:dyDescent="0.3">
      <c r="B27" s="113"/>
      <c r="C27" s="113" t="s">
        <v>105</v>
      </c>
      <c r="D27" s="118">
        <v>3</v>
      </c>
      <c r="E27" s="113">
        <v>5</v>
      </c>
      <c r="F27" s="113"/>
    </row>
    <row r="28" spans="2:11" x14ac:dyDescent="0.3">
      <c r="B28" s="113"/>
      <c r="C28" s="116" t="s">
        <v>106</v>
      </c>
      <c r="D28" s="119">
        <v>3</v>
      </c>
      <c r="E28" s="116">
        <v>6</v>
      </c>
      <c r="F28" s="113"/>
    </row>
    <row r="32" spans="2:11" s="109" customFormat="1" x14ac:dyDescent="0.3">
      <c r="C32" s="110" t="s">
        <v>141</v>
      </c>
    </row>
    <row r="35" spans="3:14" ht="28.8" x14ac:dyDescent="0.3">
      <c r="C35" s="3" t="s">
        <v>138</v>
      </c>
      <c r="E35" s="3" t="s">
        <v>139</v>
      </c>
      <c r="G35" s="112" t="s">
        <v>35</v>
      </c>
      <c r="I35" s="112" t="s">
        <v>34</v>
      </c>
      <c r="K35" s="112" t="s">
        <v>40</v>
      </c>
    </row>
    <row r="36" spans="3:14" x14ac:dyDescent="0.3">
      <c r="C36" s="111">
        <f>'1. Forudsætninger'!C16</f>
        <v>2025</v>
      </c>
      <c r="E36" s="111">
        <f>IF(MONTH(DATE(år,2,29))=2,366,365)</f>
        <v>365</v>
      </c>
      <c r="G36" s="121">
        <f>DATE(år,1,1)</f>
        <v>45658</v>
      </c>
      <c r="I36" s="121">
        <f>DATE(år,12,31)</f>
        <v>46022</v>
      </c>
      <c r="K36" s="121">
        <v>42005</v>
      </c>
    </row>
    <row r="40" spans="3:14" s="109" customFormat="1" x14ac:dyDescent="0.3">
      <c r="C40" s="110" t="s">
        <v>140</v>
      </c>
    </row>
    <row r="42" spans="3:14" x14ac:dyDescent="0.3">
      <c r="C42" s="3" t="s">
        <v>3</v>
      </c>
      <c r="E42" s="3" t="s">
        <v>17</v>
      </c>
      <c r="G42" s="74"/>
      <c r="N42" s="74"/>
    </row>
    <row r="43" spans="3:14" x14ac:dyDescent="0.3">
      <c r="C43" s="2" t="s">
        <v>8</v>
      </c>
      <c r="E43" s="2" t="s">
        <v>10</v>
      </c>
    </row>
    <row r="44" spans="3:14" x14ac:dyDescent="0.3">
      <c r="C44" s="2" t="s">
        <v>13</v>
      </c>
      <c r="E44" s="107" t="s">
        <v>7</v>
      </c>
    </row>
    <row r="45" spans="3:14" x14ac:dyDescent="0.3">
      <c r="C45" s="2" t="s">
        <v>14</v>
      </c>
    </row>
    <row r="46" spans="3:14" x14ac:dyDescent="0.3">
      <c r="C46" s="2" t="s">
        <v>6</v>
      </c>
    </row>
    <row r="47" spans="3:14" x14ac:dyDescent="0.3">
      <c r="C47" s="2" t="s">
        <v>9</v>
      </c>
    </row>
    <row r="48" spans="3:14" x14ac:dyDescent="0.3">
      <c r="C48" s="107" t="s">
        <v>11</v>
      </c>
    </row>
    <row r="53" spans="6:22" x14ac:dyDescent="0.3">
      <c r="V53" s="74"/>
    </row>
    <row r="59" spans="6:22" x14ac:dyDescent="0.3">
      <c r="I59" s="74"/>
    </row>
    <row r="60" spans="6:22" x14ac:dyDescent="0.3">
      <c r="F60" s="74"/>
    </row>
  </sheetData>
  <sheetProtection algorithmName="SHA-512" hashValue="YauuuMMoyLBVk4hMFP6CCA1gAoOO++2qWUr6ZgcFzSrUpp/fkU2b7hwL0SglrohWa/M5nLJN3NlZD9Mn1HM3TA==" saltValue="M5U5H91tMirp9RzboEz2bA==" spinCount="100000" sheet="1" objects="1" scenarios="1"/>
  <dataValidations count="1">
    <dataValidation type="list" allowBlank="1" showInputMessage="1" showErrorMessage="1" sqref="V54" xr:uid="{00000000-0002-0000-0700-000000000000}">
      <formula1>IF($I$6=1,Kort_list,Lang_list)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Navngivne områder</vt:lpstr>
      </vt:variant>
      <vt:variant>
        <vt:i4>39</vt:i4>
      </vt:variant>
    </vt:vector>
  </HeadingPairs>
  <TitlesOfParts>
    <vt:vector size="47" baseType="lpstr">
      <vt:lpstr>Forside</vt:lpstr>
      <vt:lpstr>1. Forudsætninger</vt:lpstr>
      <vt:lpstr>2. Børn_indtast</vt:lpstr>
      <vt:lpstr>3. Personale_indtast</vt:lpstr>
      <vt:lpstr>4. Resultat</vt:lpstr>
      <vt:lpstr>Børn_beregning</vt:lpstr>
      <vt:lpstr>Personale_beregn</vt:lpstr>
      <vt:lpstr>Teknikfane</vt:lpstr>
      <vt:lpstr>Personale_beregn!andel_bhp</vt:lpstr>
      <vt:lpstr>Personale_beregn!andel_vugp</vt:lpstr>
      <vt:lpstr>B_start</vt:lpstr>
      <vt:lpstr>Beregn_b</vt:lpstr>
      <vt:lpstr>Beregn_p</vt:lpstr>
      <vt:lpstr>Enhed_list</vt:lpstr>
      <vt:lpstr>Forside</vt:lpstr>
      <vt:lpstr>Forside_start</vt:lpstr>
      <vt:lpstr>Inst_liste</vt:lpstr>
      <vt:lpstr>'2. Børn_indtast'!Inst_typ</vt:lpstr>
      <vt:lpstr>Inst_typ</vt:lpstr>
      <vt:lpstr>Ja_nej</vt:lpstr>
      <vt:lpstr>Kort_list</vt:lpstr>
      <vt:lpstr>Lang_list</vt:lpstr>
      <vt:lpstr>List_help</vt:lpstr>
      <vt:lpstr>List_opryk</vt:lpstr>
      <vt:lpstr>Navn</vt:lpstr>
      <vt:lpstr>opryk_maaned</vt:lpstr>
      <vt:lpstr>'2. Børn_indtast'!opryk_regel</vt:lpstr>
      <vt:lpstr>opryk_regel</vt:lpstr>
      <vt:lpstr>opryk_aar</vt:lpstr>
      <vt:lpstr>P_start</vt:lpstr>
      <vt:lpstr>Personale_beregn!pas</vt:lpstr>
      <vt:lpstr>Res_start</vt:lpstr>
      <vt:lpstr>slutdato</vt:lpstr>
      <vt:lpstr>soc_norm</vt:lpstr>
      <vt:lpstr>start_foeddag</vt:lpstr>
      <vt:lpstr>startdato</vt:lpstr>
      <vt:lpstr>Stilling</vt:lpstr>
      <vt:lpstr>stoet_pers</vt:lpstr>
      <vt:lpstr>sum_02bh_b</vt:lpstr>
      <vt:lpstr>sum_bh_b</vt:lpstr>
      <vt:lpstr>Personale_beregn!sum_bh_p</vt:lpstr>
      <vt:lpstr>sum_bh_p</vt:lpstr>
      <vt:lpstr>sum_vug_b</vt:lpstr>
      <vt:lpstr>Personale_beregn!sum_vug_p</vt:lpstr>
      <vt:lpstr>sum_vug_p</vt:lpstr>
      <vt:lpstr>år</vt:lpstr>
      <vt:lpstr>år_dage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Birla Elmquist</dc:creator>
  <cp:lastModifiedBy>pedro Martinez</cp:lastModifiedBy>
  <dcterms:created xsi:type="dcterms:W3CDTF">2023-09-19T19:36:29Z</dcterms:created>
  <dcterms:modified xsi:type="dcterms:W3CDTF">2026-03-04T11:24:04Z</dcterms:modified>
</cp:coreProperties>
</file>